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16"/>
  </bookViews>
  <sheets>
    <sheet name="vv 01" sheetId="6" r:id="rId1"/>
    <sheet name="vv 02" sheetId="9" r:id="rId2"/>
  </sheets>
  <calcPr calcId="171027" iterateDelta="1E-4"/>
</workbook>
</file>

<file path=xl/calcChain.xml><?xml version="1.0" encoding="utf-8"?>
<calcChain xmlns="http://schemas.openxmlformats.org/spreadsheetml/2006/main">
  <c r="F93" i="6" l="1"/>
  <c r="G93" i="6" s="1"/>
  <c r="F92" i="6"/>
  <c r="G92" i="6" s="1"/>
  <c r="F87" i="6"/>
  <c r="G87" i="6" s="1"/>
  <c r="F85" i="6"/>
  <c r="G85" i="6" s="1"/>
  <c r="F81" i="6"/>
  <c r="G81" i="6" s="1"/>
  <c r="F80" i="6"/>
  <c r="G80" i="6" s="1"/>
  <c r="F79" i="6"/>
  <c r="G79" i="6" s="1"/>
  <c r="F78" i="6"/>
  <c r="F88" i="6" l="1"/>
  <c r="G88" i="6" s="1"/>
  <c r="G78" i="6"/>
  <c r="F22" i="6"/>
  <c r="G22" i="6" s="1"/>
  <c r="F23" i="6"/>
  <c r="G23" i="6" s="1"/>
  <c r="F112" i="6" l="1"/>
  <c r="G112" i="6" s="1"/>
  <c r="F111" i="6"/>
  <c r="G111" i="6" s="1"/>
  <c r="F109" i="6"/>
  <c r="G109" i="6" s="1"/>
  <c r="F107" i="6"/>
  <c r="G107" i="6" s="1"/>
  <c r="F106" i="6"/>
  <c r="G106" i="6" s="1"/>
  <c r="F105" i="6"/>
  <c r="G105" i="6" s="1"/>
  <c r="F104" i="6"/>
  <c r="G104" i="6" s="1"/>
  <c r="F103" i="6"/>
  <c r="G103" i="6" s="1"/>
  <c r="F102" i="6"/>
  <c r="G102" i="6" s="1"/>
  <c r="F100" i="6"/>
  <c r="G100" i="6" s="1"/>
  <c r="F98" i="6"/>
  <c r="G98" i="6" s="1"/>
  <c r="C75" i="6"/>
  <c r="F75" i="6" s="1"/>
  <c r="G75" i="6" s="1"/>
  <c r="F73" i="6"/>
  <c r="G73" i="6" s="1"/>
  <c r="F71" i="6"/>
  <c r="G71" i="6" s="1"/>
  <c r="F7" i="6"/>
  <c r="G7" i="6" s="1"/>
  <c r="F30" i="9"/>
  <c r="G30" i="9" s="1"/>
  <c r="F14" i="9"/>
  <c r="F25" i="9"/>
  <c r="G25" i="9" s="1"/>
  <c r="F26" i="9"/>
  <c r="G26" i="9" s="1"/>
  <c r="F27" i="9"/>
  <c r="G27" i="9" s="1"/>
  <c r="F28" i="9"/>
  <c r="F29" i="9"/>
  <c r="G29" i="9" s="1"/>
  <c r="F28" i="6"/>
  <c r="G28" i="6" s="1"/>
  <c r="C34" i="6"/>
  <c r="F34" i="6" s="1"/>
  <c r="G34" i="6" s="1"/>
  <c r="F36" i="6"/>
  <c r="G36" i="6" s="1"/>
  <c r="F38" i="6"/>
  <c r="G38" i="6" s="1"/>
  <c r="F43" i="6"/>
  <c r="G43" i="6" s="1"/>
  <c r="F47" i="6"/>
  <c r="G47" i="6" s="1"/>
  <c r="F48" i="6"/>
  <c r="G48" i="6" s="1"/>
  <c r="F50" i="6"/>
  <c r="G50" i="6" s="1"/>
  <c r="F61" i="6"/>
  <c r="F66" i="6"/>
  <c r="F90" i="6"/>
  <c r="G90" i="6" s="1"/>
  <c r="F94" i="6"/>
  <c r="G94" i="6" s="1"/>
  <c r="F115" i="6"/>
  <c r="G115" i="6" s="1"/>
  <c r="F10" i="6"/>
  <c r="G10" i="6" s="1"/>
  <c r="F12" i="6"/>
  <c r="G12" i="6" s="1"/>
  <c r="F13" i="6"/>
  <c r="G13" i="6" s="1"/>
  <c r="F16" i="6"/>
  <c r="G16" i="6" s="1"/>
  <c r="F18" i="6"/>
  <c r="G18" i="6" s="1"/>
  <c r="F20" i="6"/>
  <c r="G20" i="6" s="1"/>
  <c r="F31" i="6"/>
  <c r="G31" i="6" s="1"/>
  <c r="F37" i="6"/>
  <c r="G37" i="6" s="1"/>
  <c r="F39" i="6"/>
  <c r="G39" i="6" s="1"/>
  <c r="C46" i="6"/>
  <c r="F46" i="6" s="1"/>
  <c r="C49" i="6"/>
  <c r="F49" i="6" s="1"/>
  <c r="G49" i="6" s="1"/>
  <c r="F53" i="6"/>
  <c r="G53" i="6" s="1"/>
  <c r="F56" i="6"/>
  <c r="G56" i="6" s="1"/>
  <c r="F63" i="6"/>
  <c r="G63" i="6" s="1"/>
  <c r="C65" i="6"/>
  <c r="F65" i="6" s="1"/>
  <c r="G65" i="6" s="1"/>
  <c r="F68" i="6"/>
  <c r="G68" i="6" s="1"/>
  <c r="C70" i="6"/>
  <c r="F70" i="6" s="1"/>
  <c r="G70" i="6" s="1"/>
  <c r="F91" i="6"/>
  <c r="G91" i="6" s="1"/>
  <c r="F95" i="6"/>
  <c r="G95" i="6" s="1"/>
  <c r="G28" i="9"/>
  <c r="G66" i="6"/>
  <c r="G14" i="9"/>
  <c r="F31" i="9" l="1"/>
  <c r="G31" i="9" s="1"/>
  <c r="F116" i="6"/>
  <c r="G116" i="6" s="1"/>
  <c r="F40" i="6"/>
  <c r="G40" i="6" s="1"/>
  <c r="F25" i="6"/>
  <c r="G25" i="6" s="1"/>
  <c r="G8" i="6"/>
  <c r="F76" i="6"/>
  <c r="G76" i="6" s="1"/>
  <c r="F58" i="6"/>
  <c r="G58" i="6" s="1"/>
  <c r="G46" i="6"/>
  <c r="F96" i="6"/>
  <c r="G96" i="6" s="1"/>
  <c r="G61" i="6"/>
  <c r="F8" i="6"/>
  <c r="F113" i="6"/>
  <c r="G113" i="6" s="1"/>
  <c r="F32" i="9" l="1"/>
  <c r="G32" i="9" s="1"/>
  <c r="F117" i="6"/>
  <c r="G117" i="6" s="1"/>
</calcChain>
</file>

<file path=xl/sharedStrings.xml><?xml version="1.0" encoding="utf-8"?>
<sst xmlns="http://schemas.openxmlformats.org/spreadsheetml/2006/main" count="236" uniqueCount="155">
  <si>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</si>
  <si>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</si>
  <si>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</si>
  <si>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</si>
  <si>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</si>
  <si>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</si>
  <si>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</si>
  <si>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</si>
  <si>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</si>
  <si>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Osadenie pätiek športového náradia</t>
  </si>
  <si>
    <t>komplet</t>
  </si>
  <si>
    <t>Spojovací materiál</t>
  </si>
  <si>
    <t xml:space="preserve">Osadenie stĺpikov oplotenia </t>
  </si>
  <si>
    <t>Geotextília</t>
  </si>
  <si>
    <t>Dielo</t>
  </si>
  <si>
    <t>Objekt:</t>
  </si>
  <si>
    <t>Miesto:</t>
  </si>
  <si>
    <t>m3</t>
  </si>
  <si>
    <t>T</t>
  </si>
  <si>
    <t>Madlo profilované  ochranné, materiál hliník, komaxitová úprava, farba sivá</t>
  </si>
  <si>
    <t xml:space="preserve">Zhutnenie drenáže valcom </t>
  </si>
  <si>
    <t>Pokládka geotextílie</t>
  </si>
  <si>
    <t>Obsypanie drenážnych rúr štrkodrťou 4 - 8 mm (alternatívne 8 - 16mm)</t>
  </si>
  <si>
    <t>Štrkodrť 4 - 8mm  (alternatívne 8 - 16mm) na drenáž vrátane dopravy</t>
  </si>
  <si>
    <t>kg</t>
  </si>
  <si>
    <t>t</t>
  </si>
  <si>
    <t>Volejbalové stĺpiky; materiál: hliník; výškovo nadstaviteľné;  sieť;  anténky</t>
  </si>
  <si>
    <t>Montáž oplotenia</t>
  </si>
  <si>
    <t>PVC krytka na profilovaný stĺpik</t>
  </si>
  <si>
    <t>m</t>
  </si>
  <si>
    <t xml:space="preserve">CENA SPOLU ZEMNÉ PRÁCE: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</si>
  <si>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</si>
  <si>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</si>
  <si>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</si>
  <si>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 xml:space="preserve">CENA SPOLU DODÁVKA A MONTÁŽ OSVETLENIA: </t>
  </si>
  <si>
    <t>Rozvodnica na omietku, oceľovoplechová, krytie min. IP 44</t>
  </si>
  <si>
    <t>Podružný materiál</t>
  </si>
  <si>
    <t>Revízna správa</t>
  </si>
  <si>
    <t>dielo</t>
  </si>
  <si>
    <t>Rozvádzač  RO</t>
  </si>
  <si>
    <t>Elektroinštalácia</t>
  </si>
  <si>
    <t>Flexodrenážna PVC rúra priemer 80mm</t>
  </si>
  <si>
    <t>Flexodrenážna PVC rúra priemer 65mm</t>
  </si>
  <si>
    <t>Položenie drenážnych rúr do ryhy</t>
  </si>
  <si>
    <t>Doprava materiálu a strojov</t>
  </si>
  <si>
    <t xml:space="preserve">Podlepovacia páska; šírka: 350mm </t>
  </si>
  <si>
    <t>Stĺpik  profilovaný  70x93x1000mm ; materiál hliník; komaxitová úprava; farba sivá</t>
  </si>
  <si>
    <t xml:space="preserve">Stavba:  </t>
  </si>
  <si>
    <t xml:space="preserve">Zhotoviteľ: </t>
  </si>
  <si>
    <t>Rozpočet predpokladanej hodnoty stavby</t>
  </si>
  <si>
    <t>ZEMNÉ PRÁCE</t>
  </si>
  <si>
    <t>SKLADBA PODLOŽIA:</t>
  </si>
  <si>
    <t>OSADENIE OBRUBNÍKOV:</t>
  </si>
  <si>
    <t>OSTATNÉ:</t>
  </si>
  <si>
    <t>DODÁVKA A MONTÁŽ ŠPORTOVÉHO NÁRADIA</t>
  </si>
  <si>
    <t>DODÁVKA A MONTÁŽ OSVETLENIA</t>
  </si>
  <si>
    <t xml:space="preserve">DODÁVKA A MONTÁŽ OPLOTENIA </t>
  </si>
  <si>
    <t>Úprava pláne so zhutnením /min. hodnota hutnenia je  25MPa/</t>
  </si>
  <si>
    <t>ZÁKLADY</t>
  </si>
  <si>
    <t>ODVODNENIE</t>
  </si>
  <si>
    <t>VODOROVNÉ KONŠTRUKCIE</t>
  </si>
  <si>
    <t>Rozhrnutie vrstiev frakcie podľa leaserového zamerania</t>
  </si>
  <si>
    <t>Zhutnenie vrstiev valcom po vrstvách max 0,2m  /min. hodnota hutnenia je  50MPa/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</si>
  <si>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</si>
  <si>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</si>
  <si>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</si>
  <si>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</si>
  <si>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</si>
  <si>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DRENÁŽ ZEMNEJ PLÁNE:</t>
  </si>
  <si>
    <t>Hlavný vypínač, 3-pól, min. 32A</t>
  </si>
  <si>
    <t>SO 01 Multifunkčné ihrisko</t>
  </si>
  <si>
    <t>Hlavný vypínač, 3-pól, min. 20A</t>
  </si>
  <si>
    <t>Istič 16A, charakteristika C, 3-pólový</t>
  </si>
  <si>
    <t>Vývodka P 16</t>
  </si>
  <si>
    <t>Vývodka P 21</t>
  </si>
  <si>
    <t>0,3*0,6*80</t>
  </si>
  <si>
    <t xml:space="preserve">CENA ZA OBJEKT SPOLU: </t>
  </si>
  <si>
    <t>Prepoj. mostík N7 (ak nie je súčasťou skrinky)</t>
  </si>
  <si>
    <t>Prepoj. mostík PE7 (ak nie je súčasťou skrinky)</t>
  </si>
  <si>
    <t>Montáž elektroinštalácie</t>
  </si>
  <si>
    <t>OSADENIE STĹPIKOV OPLOTENIA:</t>
  </si>
  <si>
    <t>108*0,2*0,25</t>
  </si>
  <si>
    <t xml:space="preserve">Výkop vsakovacej jamy </t>
  </si>
  <si>
    <t>1*1*2</t>
  </si>
  <si>
    <t>108*0,25*0,3</t>
  </si>
  <si>
    <t>Vytýčenie a hĺbenie jám pre osadenie pätiek športového náradia do hutneného a vyrovnaného podložia</t>
  </si>
  <si>
    <t>zberná drenážna rúra DN65: (12*4+3,5+7,5+8,5)*0,3*0,2</t>
  </si>
  <si>
    <t>odtoková drenážna rúra DN80: (31+3)*0,3*0,5</t>
  </si>
  <si>
    <t>volejbal: 81m</t>
  </si>
  <si>
    <t xml:space="preserve">CENA SPOLU OSTATNÉ: </t>
  </si>
  <si>
    <t>102-6</t>
  </si>
  <si>
    <t>Montáž športového náradia: futbal</t>
  </si>
  <si>
    <t>Montáž športového náradia: volejbal</t>
  </si>
  <si>
    <t>60*0,3*0,3*0,6</t>
  </si>
  <si>
    <t>60*0,3*0,3*0,2*1,8</t>
  </si>
  <si>
    <t>56 ks oplotenie ihriska</t>
  </si>
  <si>
    <t>2*(102-10)+2*(18-5)</t>
  </si>
  <si>
    <t>673*0,1</t>
  </si>
  <si>
    <t>odtoková drenážna rúra DN80: 34*0,3*0,8</t>
  </si>
  <si>
    <t>zberná drenážna rúra DN65: 126*0,3*0,26</t>
  </si>
  <si>
    <t>zberná drenážna rúra DN65: 126*(0,3+0,26+0,26+0,4)*1,05</t>
  </si>
  <si>
    <t>odtoková drenážna rúra DN80: 34*(0,3+0,8+0,8+0,4)*1,05</t>
  </si>
  <si>
    <t>(126+34)*0,3</t>
  </si>
  <si>
    <t>zberná drenážna rúra DN65: 126*0,3*0,26*1,8</t>
  </si>
  <si>
    <t>odtoková drenážna rúra DN80: 34*0,3*0,8*1,8</t>
  </si>
  <si>
    <t>33,16*18,16+1,42*5,5*2</t>
  </si>
  <si>
    <t>(33,16*18,16+1,42*5,5*2)*0,18*1,8</t>
  </si>
  <si>
    <t>Štrkodrť fr.32 - 63mm; vrstva min. hr. 180mm; vrátane dopravy</t>
  </si>
  <si>
    <t>Mantinel sendvičový; materiál: AL+PVC;  hrúbka 6mm, farba sivá, rozmer: 2200x1000mm</t>
  </si>
  <si>
    <t>Výkop ryhy pre drenáž do zhutnenej zemnej pláne</t>
  </si>
  <si>
    <t>Vytýčenie a vŕtanie otvorov pre stĺpiky oplotenia do hutneného podložia</t>
  </si>
  <si>
    <t>0,8*0,3*0,3*56</t>
  </si>
  <si>
    <t>Betón B15- C12/15 pre osadenie stĺpikov oplotenia  vrátane dopravy.</t>
  </si>
  <si>
    <t>Cestné obrubníky; 80x250x1000mm; vrátane dopravy</t>
  </si>
  <si>
    <t>Futbalové bránky; materiál: hliník; rozmer: 3,2x 2,1 x 1,5m vrátane sietí, demotnovateľné</t>
  </si>
  <si>
    <t>Vytýčenie, výkop a zrovnanie ryhy pre osadenie obrubníkov; do hutneného podložia-119bm*(0,2*0,3m)a položenie zemnenia do ryhy pre obrubníky</t>
  </si>
  <si>
    <t>Podužný merač el.energie</t>
  </si>
  <si>
    <t>Výbojkové alebo metalhalogénové svietidlo 1x400W, HS, IP 65</t>
  </si>
  <si>
    <t>Sodíková alebo metalhalogénová vysokotlaková výbojka 400W</t>
  </si>
  <si>
    <t xml:space="preserve">Oceľový galvanizovaný výložník galvanizovaný v. 2 m, </t>
  </si>
  <si>
    <t>Betón pre osadenie cestných obrubníkov; vrátane dopravy</t>
  </si>
  <si>
    <t>Osadenie cestných obrubníkov</t>
  </si>
  <si>
    <t>Zameranie polohy, výšky a vytýčenie stavby</t>
  </si>
  <si>
    <t xml:space="preserve">Spolu: </t>
  </si>
  <si>
    <t xml:space="preserve">Stĺpik galvanizovaný Ø60mm 1400mm </t>
  </si>
  <si>
    <t>Rúra galvanizovaná Ø48mm; stužujúca*(5850mm*10kus+3600mm*8kus+3300mm*2kus)</t>
  </si>
  <si>
    <t>Objednávateľ:  ...................</t>
  </si>
  <si>
    <t>Multifunkčné ihrisko s osvetlením ...................</t>
  </si>
  <si>
    <t>Projektant: Ing..................................</t>
  </si>
  <si>
    <t>Adresa:</t>
  </si>
  <si>
    <t>...................</t>
  </si>
  <si>
    <t>Spracovateľ: Ing....................</t>
  </si>
  <si>
    <t>Odstránenie zeminy do minimálnej hrúbky 200 mm s následným vyhrnutím do 50m</t>
  </si>
  <si>
    <t>(33,16*18,16+1,42*5,5*2)*0,09*1,8</t>
  </si>
  <si>
    <t>Štrkodrť fr. 8-16mm, vrstva minimálnej hrúbky 90mm; vrátane dopravy</t>
  </si>
  <si>
    <t>(33,16*18,16+1,42*5,5*2)*0,03*1,8</t>
  </si>
  <si>
    <t>malý futbal - bránkoviská: 60m</t>
  </si>
  <si>
    <t>Betón B15- C12/15 pre osadenie pätiek športového náradia  volejbal,  vrátane dopravy</t>
  </si>
  <si>
    <t xml:space="preserve">Stĺpik galvanizovaný Ø60mm 4450mm </t>
  </si>
  <si>
    <t>Štrkodrť fr. 0-4mm, vrstva minimálnej hrúbky 30mm; vrátane dopravy</t>
  </si>
  <si>
    <t>Jäcklový profil; galvanizovaný; vystužovací; rozmer: 30x30x2,5mm; materiál: FE -( 2* po všetkych stranách v hracom poli nie na bezbariérových vstupoch )</t>
  </si>
  <si>
    <t>(102*3)*1,1</t>
  </si>
  <si>
    <t>Sieť ochranná; oko 150x150 mm; farba: zelená; hr.: 60 PLY; materiál:  PA</t>
  </si>
  <si>
    <t>Kremičitý piesok vrátane dopravy</t>
  </si>
  <si>
    <t>Rozmer 33x18m</t>
  </si>
  <si>
    <t>Obec Sedliská</t>
  </si>
  <si>
    <t>Obec Sedliska</t>
  </si>
  <si>
    <t>Lepidlo PU</t>
  </si>
  <si>
    <t>Tenis: 148m</t>
  </si>
  <si>
    <t>min. 18kg na m2:  603,6*0,018</t>
  </si>
  <si>
    <t>Montáž šport.povrchu vrátane zásypu a čiarovania</t>
  </si>
  <si>
    <t>Tenisové/nohejbalové  stĺpiky AL, sieť, tyčky pre dvojhru a wimbledon.</t>
  </si>
  <si>
    <t>D+Uloženie a zosvorkovanie zemniaceho vodiča Ø 10 mm</t>
  </si>
  <si>
    <t>Umelá tráva ; dĺžka vlákna: 18+2mm; Dtex:od 8000; počet vpichov na m2 min : 40000; farba zelená, priepustnosť vody: min.67l/m2,váha min:2500g/m2</t>
  </si>
  <si>
    <t>Umelá tráva ; dĺžka vlákna: 18+2mm; Dtex:od 8000; počet vpichov na m2: 40000; farba biela, priepustnosť vody: min.67l/m2,váha min:2500g/m2-šírka čiar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</si>
</sst>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S_k_-;\-* #,##0.00\ _S_k_-;_-* &quot;-&quot;??\ _S_k_-;_-@_-"/>
    <numFmt numFmtId="165" formatCode="#,##0.0"/>
    <numFmt numFmtId="166" formatCode="[$€-2]\ #,##0.0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9" fillId="0" borderId="0" xfId="0" applyFont="1"/>
    <xf numFmtId="166" fontId="6" fillId="0" borderId="0" xfId="0" applyNumberFormat="1" applyFont="1"/>
    <xf numFmtId="4" fontId="10" fillId="0" borderId="0" xfId="0" applyNumberFormat="1" applyFont="1"/>
    <xf numFmtId="166" fontId="0" fillId="0" borderId="0" xfId="0" applyNumberFormat="1"/>
    <xf numFmtId="0" fontId="0" fillId="0" borderId="0" xfId="0" applyBorder="1"/>
    <xf numFmtId="0" fontId="9" fillId="0" borderId="0" xfId="0" applyFont="1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0" fontId="1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8" fillId="0" borderId="0" xfId="4" applyFill="1" applyBorder="1" applyAlignment="1" applyProtection="1">
      <alignment horizontal="left"/>
    </xf>
    <xf numFmtId="0" fontId="19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left"/>
    </xf>
    <xf numFmtId="0" fontId="20" fillId="0" borderId="0" xfId="4" applyFon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center" wrapText="1"/>
    </xf>
    <xf numFmtId="166" fontId="21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6" fontId="13" fillId="0" borderId="0" xfId="0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166" fontId="13" fillId="2" borderId="0" xfId="0" applyNumberFormat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wrapText="1"/>
    </xf>
    <xf numFmtId="166" fontId="27" fillId="0" borderId="2" xfId="0" applyNumberFormat="1" applyFont="1" applyFill="1" applyBorder="1" applyAlignment="1">
      <alignment horizontal="center" wrapText="1"/>
    </xf>
    <xf numFmtId="166" fontId="26" fillId="0" borderId="2" xfId="0" applyNumberFormat="1" applyFont="1" applyFill="1" applyBorder="1" applyAlignment="1">
      <alignment horizontal="center" wrapText="1"/>
    </xf>
    <xf numFmtId="166" fontId="28" fillId="0" borderId="2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</cellXfs>
  <cellStyles count="5">
    <cellStyle name="Čiarka" xfId="1" builtinId="3"/>
    <cellStyle name="Hypertextové prepojenie" xfId="4" builtinId="8"/>
    <cellStyle name="Normálna" xfId="0" builtinId="0"/>
    <cellStyle name="normálne 2" xfId="2"/>
    <cellStyle name="normálne_KLs" xfId="3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="60" zoomScaleNormal="60" workbookViewId="0">
      <selection activeCell="B82" sqref="B82"/>
    </sheetView>
  </sheetViews>
  <sheetFormatPr defaultRowHeight="14.4" outlineLevelRow="1" x14ac:dyDescent="0.3"/>
  <cols>
    <col min="1" max="1" width="7.44140625" customWidth="1"/>
    <col min="2" max="2" width="56.33203125" style="3" customWidth="1"/>
    <col min="3" max="4" width="8.88671875" style="1" customWidth="1"/>
    <col min="5" max="5" width="9" style="4" customWidth="1"/>
    <col min="6" max="6" width="10.88671875" style="2" customWidth="1"/>
    <col min="7" max="7" width="11.109375" style="2" customWidth="1"/>
    <col min="9" max="9" width="13.6640625" customWidth="1"/>
    <col min="10" max="10" width="10.44140625" bestFit="1" customWidth="1"/>
  </cols>
  <sheetData>
    <row r="1" spans="1:13" s="6" customFormat="1" ht="29.4" customHeight="1" x14ac:dyDescent="0.3">
      <c r="A1" s="39"/>
      <c r="B1" s="21" t="s">
        <v>49</v>
      </c>
      <c r="C1" s="39"/>
      <c r="D1" s="21"/>
      <c r="E1" s="21"/>
      <c r="F1" s="21"/>
      <c r="G1" s="21"/>
      <c r="H1" s="21"/>
      <c r="I1" s="22"/>
      <c r="J1" s="23"/>
      <c r="K1" s="23"/>
      <c r="L1" s="24"/>
    </row>
    <row r="2" spans="1:13" s="6" customFormat="1" ht="15.6" customHeight="1" x14ac:dyDescent="0.3">
      <c r="A2" s="25" t="s">
        <v>47</v>
      </c>
      <c r="B2" s="21" t="s">
        <v>127</v>
      </c>
      <c r="C2" s="39"/>
      <c r="D2" s="21"/>
      <c r="E2" s="21"/>
      <c r="F2" s="21"/>
      <c r="G2" s="21"/>
      <c r="H2" s="21"/>
      <c r="I2" s="27"/>
      <c r="J2" s="27"/>
      <c r="K2" s="27"/>
      <c r="L2" s="24"/>
    </row>
    <row r="3" spans="1:13" s="6" customFormat="1" ht="15.6" x14ac:dyDescent="0.3">
      <c r="A3" s="25" t="s">
        <v>15</v>
      </c>
      <c r="B3" s="21" t="s">
        <v>70</v>
      </c>
      <c r="C3" s="39"/>
      <c r="D3" s="21"/>
      <c r="E3" s="21"/>
      <c r="F3" s="21"/>
      <c r="G3" s="21"/>
      <c r="H3" s="21"/>
      <c r="I3" s="28"/>
      <c r="J3" s="28"/>
      <c r="K3" s="28"/>
      <c r="L3" s="24"/>
    </row>
    <row r="4" spans="1:13" s="6" customFormat="1" ht="15.6" x14ac:dyDescent="0.3">
      <c r="A4" s="25" t="s">
        <v>16</v>
      </c>
      <c r="B4" s="26" t="s">
        <v>145</v>
      </c>
      <c r="C4" s="39"/>
      <c r="D4" s="21"/>
      <c r="E4" s="21"/>
      <c r="F4" s="21"/>
      <c r="G4" s="21"/>
      <c r="H4" s="21"/>
      <c r="I4" s="29"/>
      <c r="J4" s="30"/>
      <c r="K4" s="29"/>
      <c r="L4" s="24"/>
      <c r="M4" s="31"/>
    </row>
    <row r="5" spans="1:13" s="6" customFormat="1" x14ac:dyDescent="0.3">
      <c r="A5" s="39"/>
      <c r="B5" s="39"/>
      <c r="C5" s="42"/>
      <c r="D5" s="42"/>
      <c r="E5" s="42"/>
      <c r="F5" s="42"/>
      <c r="G5" s="42"/>
      <c r="H5" s="28"/>
      <c r="I5" s="29"/>
      <c r="J5" s="33"/>
      <c r="K5" s="29"/>
      <c r="L5" s="24"/>
    </row>
    <row r="6" spans="1:13" ht="36.6" x14ac:dyDescent="0.3">
      <c r="A6" s="45" t="s">
        <v>0</v>
      </c>
      <c r="B6" s="45" t="s">
        <v>144</v>
      </c>
      <c r="C6" s="45" t="s">
        <v>1</v>
      </c>
      <c r="D6" s="45" t="s">
        <v>3</v>
      </c>
      <c r="E6" s="46" t="s">
        <v>4</v>
      </c>
      <c r="F6" s="47" t="s">
        <v>5</v>
      </c>
      <c r="G6" s="47" t="s">
        <v>6</v>
      </c>
      <c r="H6" s="14"/>
    </row>
    <row r="7" spans="1:13" s="6" customFormat="1" x14ac:dyDescent="0.3">
      <c r="A7" s="87"/>
      <c r="B7" s="88" t="s">
        <v>122</v>
      </c>
      <c r="C7" s="87">
        <v>1</v>
      </c>
      <c r="D7" s="87" t="s">
        <v>38</v>
      </c>
      <c r="E7" s="89">
        <v>0</v>
      </c>
      <c r="F7" s="90">
        <f t="shared" ref="F7" si="0">C7*E7</f>
        <v>0</v>
      </c>
      <c r="G7" s="90">
        <f t="shared" ref="G7" si="1">F7*1.2</f>
        <v>0</v>
      </c>
    </row>
    <row r="8" spans="1:13" s="6" customFormat="1" x14ac:dyDescent="0.3">
      <c r="A8" s="97" t="s">
        <v>123</v>
      </c>
      <c r="B8" s="97"/>
      <c r="C8" s="97"/>
      <c r="D8" s="97"/>
      <c r="E8" s="97"/>
      <c r="F8" s="91">
        <f>SUM(F7:F7)</f>
        <v>0</v>
      </c>
      <c r="G8" s="91">
        <f>SUM(G7:G7)</f>
        <v>0</v>
      </c>
      <c r="H8" s="92"/>
      <c r="I8" s="8"/>
      <c r="J8" s="9"/>
    </row>
    <row r="9" spans="1:13" s="5" customFormat="1" ht="31.95" customHeight="1" x14ac:dyDescent="0.3">
      <c r="A9" s="98" t="s">
        <v>50</v>
      </c>
      <c r="B9" s="98"/>
      <c r="C9" s="98"/>
      <c r="D9" s="98"/>
      <c r="E9" s="98"/>
      <c r="F9" s="98"/>
      <c r="G9" s="98"/>
      <c r="H9" s="14"/>
    </row>
    <row r="10" spans="1:13" s="6" customFormat="1" ht="24.6" customHeight="1" x14ac:dyDescent="0.3">
      <c r="A10" s="48"/>
      <c r="B10" s="49" t="s">
        <v>132</v>
      </c>
      <c r="C10" s="48">
        <v>120.72</v>
      </c>
      <c r="D10" s="48" t="s">
        <v>17</v>
      </c>
      <c r="E10" s="50">
        <v>0</v>
      </c>
      <c r="F10" s="51">
        <f>SUM(E10*C10)</f>
        <v>0</v>
      </c>
      <c r="G10" s="51">
        <f>SUM(F10*1.2)</f>
        <v>0</v>
      </c>
      <c r="H10" s="14"/>
      <c r="J10" s="13"/>
    </row>
    <row r="11" spans="1:13" s="6" customFormat="1" ht="15.6" hidden="1" customHeight="1" outlineLevel="1" x14ac:dyDescent="0.3">
      <c r="A11" s="48"/>
      <c r="B11" s="52" t="s">
        <v>97</v>
      </c>
      <c r="C11" s="48"/>
      <c r="D11" s="48"/>
      <c r="E11" s="50"/>
      <c r="F11" s="51"/>
      <c r="G11" s="51"/>
      <c r="H11" s="14"/>
    </row>
    <row r="12" spans="1:13" s="6" customFormat="1" ht="15.6" customHeight="1" collapsed="1" x14ac:dyDescent="0.3">
      <c r="A12" s="48"/>
      <c r="B12" s="49" t="s">
        <v>57</v>
      </c>
      <c r="C12" s="48">
        <v>603.6</v>
      </c>
      <c r="D12" s="48" t="s">
        <v>2</v>
      </c>
      <c r="E12" s="50">
        <v>0</v>
      </c>
      <c r="F12" s="51">
        <f>SUM(E12*C12)</f>
        <v>0</v>
      </c>
      <c r="G12" s="51">
        <f>SUM(F12*1.2)</f>
        <v>0</v>
      </c>
      <c r="H12" s="14"/>
    </row>
    <row r="13" spans="1:13" s="6" customFormat="1" ht="15.6" customHeight="1" x14ac:dyDescent="0.3">
      <c r="A13" s="48"/>
      <c r="B13" s="49" t="s">
        <v>109</v>
      </c>
      <c r="C13" s="48">
        <v>18</v>
      </c>
      <c r="D13" s="48" t="s">
        <v>17</v>
      </c>
      <c r="E13" s="50">
        <v>0</v>
      </c>
      <c r="F13" s="51">
        <f>SUM(E13*C13)</f>
        <v>0</v>
      </c>
      <c r="G13" s="51">
        <f>SUM(F13*1.2)</f>
        <v>0</v>
      </c>
      <c r="H13" s="14"/>
    </row>
    <row r="14" spans="1:13" s="6" customFormat="1" ht="15.6" hidden="1" customHeight="1" outlineLevel="1" x14ac:dyDescent="0.3">
      <c r="A14" s="48"/>
      <c r="B14" s="52" t="s">
        <v>99</v>
      </c>
      <c r="C14" s="48"/>
      <c r="D14" s="48"/>
      <c r="E14" s="50"/>
      <c r="F14" s="51"/>
      <c r="G14" s="51"/>
      <c r="H14" s="14"/>
    </row>
    <row r="15" spans="1:13" s="6" customFormat="1" ht="15.6" hidden="1" customHeight="1" outlineLevel="1" x14ac:dyDescent="0.3">
      <c r="A15" s="48"/>
      <c r="B15" s="52" t="s">
        <v>98</v>
      </c>
      <c r="C15" s="48"/>
      <c r="D15" s="48"/>
      <c r="E15" s="50"/>
      <c r="F15" s="51"/>
      <c r="G15" s="51"/>
      <c r="H15" s="14"/>
    </row>
    <row r="16" spans="1:13" s="6" customFormat="1" ht="15.6" customHeight="1" collapsed="1" x14ac:dyDescent="0.3">
      <c r="A16" s="48"/>
      <c r="B16" s="49" t="s">
        <v>82</v>
      </c>
      <c r="C16" s="48">
        <v>2</v>
      </c>
      <c r="D16" s="48" t="s">
        <v>17</v>
      </c>
      <c r="E16" s="50">
        <v>0</v>
      </c>
      <c r="F16" s="51">
        <f>SUM(E16*C16)</f>
        <v>0</v>
      </c>
      <c r="G16" s="51">
        <f>SUM(F16*1.2)</f>
        <v>0</v>
      </c>
      <c r="H16" s="14"/>
    </row>
    <row r="17" spans="1:9" s="6" customFormat="1" ht="15.6" hidden="1" customHeight="1" outlineLevel="1" x14ac:dyDescent="0.3">
      <c r="A17" s="48"/>
      <c r="B17" s="52" t="s">
        <v>83</v>
      </c>
      <c r="C17" s="48"/>
      <c r="D17" s="48"/>
      <c r="E17" s="50"/>
      <c r="F17" s="51"/>
      <c r="G17" s="51"/>
      <c r="H17" s="14"/>
    </row>
    <row r="18" spans="1:9" s="6" customFormat="1" collapsed="1" x14ac:dyDescent="0.3">
      <c r="A18" s="48"/>
      <c r="B18" s="49" t="s">
        <v>110</v>
      </c>
      <c r="C18" s="48">
        <v>4.032</v>
      </c>
      <c r="D18" s="48" t="s">
        <v>17</v>
      </c>
      <c r="E18" s="50">
        <v>0</v>
      </c>
      <c r="F18" s="51">
        <f>SUM(E18*C18)</f>
        <v>0</v>
      </c>
      <c r="G18" s="51">
        <f>SUM(F18*1.2)</f>
        <v>0</v>
      </c>
      <c r="H18" s="14"/>
    </row>
    <row r="19" spans="1:9" s="6" customFormat="1" ht="15.6" customHeight="1" outlineLevel="1" x14ac:dyDescent="0.3">
      <c r="A19" s="48"/>
      <c r="B19" s="52" t="s">
        <v>111</v>
      </c>
      <c r="C19" s="48"/>
      <c r="D19" s="48"/>
      <c r="E19" s="50"/>
      <c r="F19" s="51"/>
      <c r="G19" s="51"/>
      <c r="H19" s="14"/>
    </row>
    <row r="20" spans="1:9" s="6" customFormat="1" ht="40.5" customHeight="1" x14ac:dyDescent="0.3">
      <c r="A20" s="48"/>
      <c r="B20" s="49" t="s">
        <v>115</v>
      </c>
      <c r="C20" s="48">
        <v>7.14</v>
      </c>
      <c r="D20" s="48" t="s">
        <v>17</v>
      </c>
      <c r="E20" s="50">
        <v>0</v>
      </c>
      <c r="F20" s="51">
        <f>SUM(E20*C20)</f>
        <v>0</v>
      </c>
      <c r="G20" s="51">
        <f>SUM(F20*1.2)</f>
        <v>0</v>
      </c>
      <c r="H20" s="14"/>
    </row>
    <row r="21" spans="1:9" s="6" customFormat="1" ht="20.399999999999999" hidden="1" customHeight="1" outlineLevel="1" x14ac:dyDescent="0.3">
      <c r="A21" s="48"/>
      <c r="B21" s="52" t="s">
        <v>84</v>
      </c>
      <c r="C21" s="48"/>
      <c r="D21" s="48"/>
      <c r="E21" s="50"/>
      <c r="F21" s="51"/>
      <c r="G21" s="51"/>
      <c r="H21" s="14"/>
    </row>
    <row r="22" spans="1:9" s="6" customFormat="1" ht="15" customHeight="1" collapsed="1" x14ac:dyDescent="0.3">
      <c r="A22" s="56"/>
      <c r="B22" s="57" t="s">
        <v>152</v>
      </c>
      <c r="C22" s="56">
        <v>100</v>
      </c>
      <c r="D22" s="58" t="s">
        <v>7</v>
      </c>
      <c r="E22" s="50">
        <v>0</v>
      </c>
      <c r="F22" s="59">
        <f>SUM(C22*E22)</f>
        <v>0</v>
      </c>
      <c r="G22" s="59">
        <f>SUM(F22*1.2)</f>
        <v>0</v>
      </c>
    </row>
    <row r="23" spans="1:9" s="6" customFormat="1" ht="28.5" customHeight="1" x14ac:dyDescent="0.3">
      <c r="A23" s="48"/>
      <c r="B23" s="49" t="s">
        <v>85</v>
      </c>
      <c r="C23" s="48">
        <v>1.6</v>
      </c>
      <c r="D23" s="48" t="s">
        <v>17</v>
      </c>
      <c r="E23" s="50">
        <v>0</v>
      </c>
      <c r="F23" s="51">
        <f>SUM(E23*C23)</f>
        <v>0</v>
      </c>
      <c r="G23" s="51">
        <f>SUM(F23*1.2)</f>
        <v>0</v>
      </c>
      <c r="H23" s="14"/>
      <c r="I23" s="13"/>
    </row>
    <row r="24" spans="1:9" s="6" customFormat="1" outlineLevel="1" x14ac:dyDescent="0.3">
      <c r="A24" s="48"/>
      <c r="B24" s="52"/>
      <c r="C24" s="48"/>
      <c r="D24" s="48"/>
      <c r="E24" s="50"/>
      <c r="F24" s="51"/>
      <c r="G24" s="51"/>
      <c r="H24" s="14"/>
      <c r="I24" s="13"/>
    </row>
    <row r="25" spans="1:9" s="6" customFormat="1" ht="27.6" customHeight="1" x14ac:dyDescent="0.3">
      <c r="A25" s="99" t="s">
        <v>30</v>
      </c>
      <c r="B25" s="99"/>
      <c r="C25" s="99"/>
      <c r="D25" s="99"/>
      <c r="E25" s="99"/>
      <c r="F25" s="61">
        <f>SUM(F10:F23)</f>
        <v>0</v>
      </c>
      <c r="G25" s="61">
        <f>SUM(F25*1.2)</f>
        <v>0</v>
      </c>
      <c r="H25" s="16"/>
      <c r="I25" s="8"/>
    </row>
    <row r="26" spans="1:9" s="6" customFormat="1" ht="33.6" customHeight="1" x14ac:dyDescent="0.3">
      <c r="A26" s="98" t="s">
        <v>58</v>
      </c>
      <c r="B26" s="98"/>
      <c r="C26" s="98"/>
      <c r="D26" s="98"/>
      <c r="E26" s="98"/>
      <c r="F26" s="98"/>
      <c r="G26" s="98"/>
      <c r="H26" s="14"/>
    </row>
    <row r="27" spans="1:9" s="6" customFormat="1" ht="15.6" customHeight="1" x14ac:dyDescent="0.3">
      <c r="A27" s="48"/>
      <c r="B27" s="53" t="s">
        <v>80</v>
      </c>
      <c r="C27" s="48"/>
      <c r="D27" s="48"/>
      <c r="E27" s="54"/>
      <c r="F27" s="51"/>
      <c r="G27" s="51"/>
      <c r="H27" s="14"/>
    </row>
    <row r="28" spans="1:9" s="6" customFormat="1" ht="24.6" customHeight="1" x14ac:dyDescent="0.3">
      <c r="A28" s="48"/>
      <c r="B28" s="49" t="s">
        <v>112</v>
      </c>
      <c r="C28" s="48">
        <v>4.032</v>
      </c>
      <c r="D28" s="48" t="s">
        <v>17</v>
      </c>
      <c r="E28" s="50">
        <v>0</v>
      </c>
      <c r="F28" s="51">
        <f>SUM(E28*C28)</f>
        <v>0</v>
      </c>
      <c r="G28" s="51">
        <f>SUM(F28*1.2)</f>
        <v>0</v>
      </c>
      <c r="H28" s="14"/>
    </row>
    <row r="29" spans="1:9" s="6" customFormat="1" ht="17.399999999999999" hidden="1" customHeight="1" outlineLevel="1" x14ac:dyDescent="0.3">
      <c r="A29" s="48"/>
      <c r="B29" s="52" t="s">
        <v>93</v>
      </c>
      <c r="C29" s="48"/>
      <c r="D29" s="48"/>
      <c r="E29" s="50"/>
      <c r="F29" s="51"/>
      <c r="G29" s="51"/>
      <c r="H29" s="14"/>
    </row>
    <row r="30" spans="1:9" s="6" customFormat="1" ht="15.6" hidden="1" customHeight="1" outlineLevel="1" x14ac:dyDescent="0.3">
      <c r="A30" s="48"/>
      <c r="B30" s="52" t="s">
        <v>94</v>
      </c>
      <c r="C30" s="48"/>
      <c r="D30" s="48"/>
      <c r="E30" s="50"/>
      <c r="F30" s="51"/>
      <c r="G30" s="51"/>
      <c r="H30" s="14"/>
    </row>
    <row r="31" spans="1:9" s="6" customFormat="1" ht="15.6" customHeight="1" collapsed="1" x14ac:dyDescent="0.3">
      <c r="A31" s="48"/>
      <c r="B31" s="49" t="s">
        <v>12</v>
      </c>
      <c r="C31" s="48">
        <v>56</v>
      </c>
      <c r="D31" s="48" t="s">
        <v>8</v>
      </c>
      <c r="E31" s="50">
        <v>0</v>
      </c>
      <c r="F31" s="51">
        <f>SUM(E31*C31)</f>
        <v>0</v>
      </c>
      <c r="G31" s="51">
        <f>SUM(F31*1.2)</f>
        <v>0</v>
      </c>
      <c r="H31" s="14"/>
    </row>
    <row r="32" spans="1:9" s="6" customFormat="1" ht="15.6" customHeight="1" outlineLevel="1" x14ac:dyDescent="0.3">
      <c r="A32" s="48"/>
      <c r="B32" s="52" t="s">
        <v>95</v>
      </c>
      <c r="C32" s="48"/>
      <c r="D32" s="48"/>
      <c r="E32" s="50"/>
      <c r="F32" s="51"/>
      <c r="G32" s="51"/>
      <c r="H32" s="14"/>
    </row>
    <row r="33" spans="1:9" s="6" customFormat="1" ht="15.6" customHeight="1" x14ac:dyDescent="0.3">
      <c r="A33" s="48"/>
      <c r="B33" s="53" t="s">
        <v>52</v>
      </c>
      <c r="C33" s="48"/>
      <c r="D33" s="48"/>
      <c r="E33" s="50"/>
      <c r="F33" s="51"/>
      <c r="G33" s="51"/>
      <c r="H33" s="14"/>
    </row>
    <row r="34" spans="1:9" s="6" customFormat="1" ht="15.6" customHeight="1" x14ac:dyDescent="0.3">
      <c r="A34" s="48"/>
      <c r="B34" s="49" t="s">
        <v>120</v>
      </c>
      <c r="C34" s="48">
        <f>108*0.2*0.25</f>
        <v>5.4</v>
      </c>
      <c r="D34" s="48" t="s">
        <v>17</v>
      </c>
      <c r="E34" s="50">
        <v>0</v>
      </c>
      <c r="F34" s="51">
        <f>SUM(E34*C34)</f>
        <v>0</v>
      </c>
      <c r="G34" s="51">
        <f>SUM(F34*1.2)</f>
        <v>0</v>
      </c>
      <c r="H34" s="14"/>
    </row>
    <row r="35" spans="1:9" s="6" customFormat="1" ht="15.6" customHeight="1" outlineLevel="1" x14ac:dyDescent="0.3">
      <c r="A35" s="48"/>
      <c r="B35" s="52" t="s">
        <v>81</v>
      </c>
      <c r="C35" s="48"/>
      <c r="D35" s="48"/>
      <c r="E35" s="50"/>
      <c r="F35" s="51"/>
      <c r="G35" s="51"/>
      <c r="H35" s="14"/>
    </row>
    <row r="36" spans="1:9" s="6" customFormat="1" ht="15.6" customHeight="1" x14ac:dyDescent="0.3">
      <c r="A36" s="48"/>
      <c r="B36" s="49" t="s">
        <v>113</v>
      </c>
      <c r="C36" s="48">
        <v>119</v>
      </c>
      <c r="D36" s="48" t="s">
        <v>8</v>
      </c>
      <c r="E36" s="50">
        <v>0</v>
      </c>
      <c r="F36" s="51">
        <f>SUM(E36*C36)</f>
        <v>0</v>
      </c>
      <c r="G36" s="51">
        <f>SUM(F36*1.2)</f>
        <v>0</v>
      </c>
      <c r="H36" s="14"/>
    </row>
    <row r="37" spans="1:9" s="6" customFormat="1" ht="15.6" customHeight="1" x14ac:dyDescent="0.3">
      <c r="A37" s="48"/>
      <c r="B37" s="49" t="s">
        <v>121</v>
      </c>
      <c r="C37" s="48">
        <v>119</v>
      </c>
      <c r="D37" s="48" t="s">
        <v>8</v>
      </c>
      <c r="E37" s="50">
        <v>0</v>
      </c>
      <c r="F37" s="51">
        <f>SUM(E37*C37)</f>
        <v>0</v>
      </c>
      <c r="G37" s="51">
        <f>SUM(F37*1.2)</f>
        <v>0</v>
      </c>
      <c r="H37" s="14"/>
    </row>
    <row r="38" spans="1:9" s="6" customFormat="1" ht="26.4" customHeight="1" x14ac:dyDescent="0.3">
      <c r="A38" s="48"/>
      <c r="B38" s="49" t="s">
        <v>137</v>
      </c>
      <c r="C38" s="48">
        <v>1.6</v>
      </c>
      <c r="D38" s="48" t="s">
        <v>17</v>
      </c>
      <c r="E38" s="50">
        <v>0</v>
      </c>
      <c r="F38" s="51">
        <f>SUM(E38*C38)</f>
        <v>0</v>
      </c>
      <c r="G38" s="51">
        <f>SUM(F38*1.2)</f>
        <v>0</v>
      </c>
      <c r="H38" s="14"/>
    </row>
    <row r="39" spans="1:9" s="10" customFormat="1" ht="15.6" customHeight="1" x14ac:dyDescent="0.3">
      <c r="A39" s="48"/>
      <c r="B39" s="49" t="s">
        <v>9</v>
      </c>
      <c r="C39" s="48">
        <v>8</v>
      </c>
      <c r="D39" s="48" t="s">
        <v>8</v>
      </c>
      <c r="E39" s="50">
        <v>0</v>
      </c>
      <c r="F39" s="51">
        <f>SUM(E39*C39)</f>
        <v>0</v>
      </c>
      <c r="G39" s="51">
        <f>SUM(F39*1.2)</f>
        <v>0</v>
      </c>
      <c r="H39" s="14"/>
      <c r="I39" s="6"/>
    </row>
    <row r="40" spans="1:9" s="6" customFormat="1" ht="27.6" customHeight="1" x14ac:dyDescent="0.3">
      <c r="A40" s="99" t="s">
        <v>67</v>
      </c>
      <c r="B40" s="99"/>
      <c r="C40" s="99"/>
      <c r="D40" s="99"/>
      <c r="E40" s="99"/>
      <c r="F40" s="61">
        <f>SUM(F28:F39)</f>
        <v>0</v>
      </c>
      <c r="G40" s="61">
        <f>SUM(F40*1.2)</f>
        <v>0</v>
      </c>
      <c r="H40" s="16"/>
      <c r="I40" s="8"/>
    </row>
    <row r="41" spans="1:9" s="6" customFormat="1" ht="33.6" customHeight="1" x14ac:dyDescent="0.3">
      <c r="A41" s="98" t="s">
        <v>59</v>
      </c>
      <c r="B41" s="98"/>
      <c r="C41" s="98"/>
      <c r="D41" s="98"/>
      <c r="E41" s="98"/>
      <c r="F41" s="98"/>
      <c r="G41" s="98"/>
      <c r="H41" s="14"/>
    </row>
    <row r="42" spans="1:9" s="6" customFormat="1" ht="15.6" customHeight="1" x14ac:dyDescent="0.3">
      <c r="A42" s="48"/>
      <c r="B42" s="53" t="s">
        <v>68</v>
      </c>
      <c r="C42" s="48"/>
      <c r="D42" s="48"/>
      <c r="E42" s="54"/>
      <c r="F42" s="51"/>
      <c r="G42" s="51"/>
      <c r="H42" s="14"/>
    </row>
    <row r="43" spans="1:9" s="6" customFormat="1" ht="15.6" customHeight="1" x14ac:dyDescent="0.3">
      <c r="A43" s="48"/>
      <c r="B43" s="49" t="s">
        <v>13</v>
      </c>
      <c r="C43" s="55">
        <v>244</v>
      </c>
      <c r="D43" s="55" t="s">
        <v>2</v>
      </c>
      <c r="E43" s="50">
        <v>0</v>
      </c>
      <c r="F43" s="51">
        <f>SUM(E43*C43)</f>
        <v>0</v>
      </c>
      <c r="G43" s="51">
        <f>SUM(F43*1.2)</f>
        <v>0</v>
      </c>
      <c r="H43" s="14"/>
    </row>
    <row r="44" spans="1:9" s="6" customFormat="1" ht="15.6" customHeight="1" outlineLevel="1" x14ac:dyDescent="0.3">
      <c r="A44" s="48"/>
      <c r="B44" s="52" t="s">
        <v>100</v>
      </c>
      <c r="C44" s="55"/>
      <c r="D44" s="55"/>
      <c r="E44" s="50"/>
      <c r="F44" s="51"/>
      <c r="G44" s="51"/>
      <c r="H44" s="14"/>
    </row>
    <row r="45" spans="1:9" s="6" customFormat="1" ht="15.6" customHeight="1" outlineLevel="1" x14ac:dyDescent="0.3">
      <c r="A45" s="48"/>
      <c r="B45" s="52" t="s">
        <v>101</v>
      </c>
      <c r="C45" s="55"/>
      <c r="D45" s="55"/>
      <c r="E45" s="50"/>
      <c r="F45" s="51"/>
      <c r="G45" s="51"/>
      <c r="H45" s="14"/>
    </row>
    <row r="46" spans="1:9" s="6" customFormat="1" ht="15.6" customHeight="1" x14ac:dyDescent="0.3">
      <c r="A46" s="48"/>
      <c r="B46" s="49" t="s">
        <v>21</v>
      </c>
      <c r="C46" s="55">
        <f>SUM(C43)</f>
        <v>244</v>
      </c>
      <c r="D46" s="55" t="s">
        <v>2</v>
      </c>
      <c r="E46" s="50">
        <v>0</v>
      </c>
      <c r="F46" s="51">
        <f>SUM(E46*C46)</f>
        <v>0</v>
      </c>
      <c r="G46" s="51">
        <f>SUM(F46*1.2)</f>
        <v>0</v>
      </c>
      <c r="H46" s="14"/>
    </row>
    <row r="47" spans="1:9" s="6" customFormat="1" ht="15.6" customHeight="1" x14ac:dyDescent="0.3">
      <c r="A47" s="48"/>
      <c r="B47" s="49" t="s">
        <v>41</v>
      </c>
      <c r="C47" s="55">
        <v>34</v>
      </c>
      <c r="D47" s="55" t="s">
        <v>7</v>
      </c>
      <c r="E47" s="50">
        <v>0</v>
      </c>
      <c r="F47" s="51">
        <f>SUM(E47*C47)</f>
        <v>0</v>
      </c>
      <c r="G47" s="51">
        <f>SUM(F47*1.2)</f>
        <v>0</v>
      </c>
      <c r="H47" s="14"/>
    </row>
    <row r="48" spans="1:9" s="6" customFormat="1" ht="15.6" customHeight="1" x14ac:dyDescent="0.3">
      <c r="A48" s="48"/>
      <c r="B48" s="49" t="s">
        <v>42</v>
      </c>
      <c r="C48" s="55">
        <v>126</v>
      </c>
      <c r="D48" s="55" t="s">
        <v>7</v>
      </c>
      <c r="E48" s="50">
        <v>0</v>
      </c>
      <c r="F48" s="51">
        <f>SUM(E48*C48)</f>
        <v>0</v>
      </c>
      <c r="G48" s="51">
        <f>SUM(F48*1.2)</f>
        <v>0</v>
      </c>
      <c r="H48" s="14"/>
    </row>
    <row r="49" spans="1:9" s="6" customFormat="1" ht="15.6" customHeight="1" x14ac:dyDescent="0.3">
      <c r="A49" s="48"/>
      <c r="B49" s="49" t="s">
        <v>43</v>
      </c>
      <c r="C49" s="48">
        <f>SUM(C47:C48)</f>
        <v>160</v>
      </c>
      <c r="D49" s="48" t="s">
        <v>7</v>
      </c>
      <c r="E49" s="50">
        <v>0</v>
      </c>
      <c r="F49" s="51">
        <f>SUM(E49*C49)</f>
        <v>0</v>
      </c>
      <c r="G49" s="51">
        <f>SUM(F49*1.2)</f>
        <v>0</v>
      </c>
      <c r="H49" s="14"/>
    </row>
    <row r="50" spans="1:9" s="6" customFormat="1" ht="15.6" customHeight="1" x14ac:dyDescent="0.3">
      <c r="A50" s="48"/>
      <c r="B50" s="49" t="s">
        <v>23</v>
      </c>
      <c r="C50" s="48">
        <v>32.4</v>
      </c>
      <c r="D50" s="48" t="s">
        <v>18</v>
      </c>
      <c r="E50" s="50">
        <v>0</v>
      </c>
      <c r="F50" s="51">
        <f>SUM(E50*C50)</f>
        <v>0</v>
      </c>
      <c r="G50" s="51">
        <f>SUM(F50*1.2)</f>
        <v>0</v>
      </c>
      <c r="H50" s="14"/>
    </row>
    <row r="51" spans="1:9" s="6" customFormat="1" ht="15.6" customHeight="1" outlineLevel="1" x14ac:dyDescent="0.3">
      <c r="A51" s="48"/>
      <c r="B51" s="52" t="s">
        <v>103</v>
      </c>
      <c r="C51" s="48"/>
      <c r="D51" s="48"/>
      <c r="E51" s="50"/>
      <c r="F51" s="51"/>
      <c r="G51" s="51"/>
      <c r="H51" s="14"/>
    </row>
    <row r="52" spans="1:9" s="6" customFormat="1" ht="15.6" customHeight="1" outlineLevel="1" x14ac:dyDescent="0.3">
      <c r="A52" s="48"/>
      <c r="B52" s="52" t="s">
        <v>104</v>
      </c>
      <c r="C52" s="48"/>
      <c r="D52" s="48"/>
      <c r="E52" s="50"/>
      <c r="F52" s="51"/>
      <c r="G52" s="51"/>
      <c r="H52" s="14"/>
    </row>
    <row r="53" spans="1:9" s="6" customFormat="1" x14ac:dyDescent="0.3">
      <c r="A53" s="48"/>
      <c r="B53" s="49" t="s">
        <v>22</v>
      </c>
      <c r="C53" s="48">
        <v>18</v>
      </c>
      <c r="D53" s="48" t="s">
        <v>17</v>
      </c>
      <c r="E53" s="50">
        <v>0</v>
      </c>
      <c r="F53" s="51">
        <f>SUM(E53*C53)</f>
        <v>0</v>
      </c>
      <c r="G53" s="51">
        <f>SUM(F53*1.2)</f>
        <v>0</v>
      </c>
      <c r="H53" s="14"/>
    </row>
    <row r="54" spans="1:9" s="6" customFormat="1" ht="15.6" customHeight="1" outlineLevel="1" x14ac:dyDescent="0.3">
      <c r="A54" s="48"/>
      <c r="B54" s="52" t="s">
        <v>86</v>
      </c>
      <c r="C54" s="48"/>
      <c r="D54" s="48"/>
      <c r="E54" s="50"/>
      <c r="F54" s="51"/>
      <c r="G54" s="51"/>
      <c r="H54" s="14"/>
    </row>
    <row r="55" spans="1:9" s="6" customFormat="1" ht="15.6" customHeight="1" outlineLevel="1" x14ac:dyDescent="0.3">
      <c r="A55" s="48"/>
      <c r="B55" s="52" t="s">
        <v>87</v>
      </c>
      <c r="C55" s="48"/>
      <c r="D55" s="48"/>
      <c r="E55" s="50"/>
      <c r="F55" s="51"/>
      <c r="G55" s="51"/>
      <c r="H55" s="14"/>
    </row>
    <row r="56" spans="1:9" s="6" customFormat="1" ht="15.6" customHeight="1" x14ac:dyDescent="0.3">
      <c r="A56" s="48"/>
      <c r="B56" s="49" t="s">
        <v>20</v>
      </c>
      <c r="C56" s="48">
        <v>48</v>
      </c>
      <c r="D56" s="48" t="s">
        <v>2</v>
      </c>
      <c r="E56" s="50">
        <v>0</v>
      </c>
      <c r="F56" s="51">
        <f>SUM(E56*C56)</f>
        <v>0</v>
      </c>
      <c r="G56" s="51">
        <f>SUM(F56*1.2)</f>
        <v>0</v>
      </c>
      <c r="H56" s="14"/>
    </row>
    <row r="57" spans="1:9" s="6" customFormat="1" ht="15.6" hidden="1" customHeight="1" outlineLevel="1" x14ac:dyDescent="0.3">
      <c r="A57" s="48"/>
      <c r="B57" s="52" t="s">
        <v>102</v>
      </c>
      <c r="C57" s="48"/>
      <c r="D57" s="48"/>
      <c r="E57" s="50"/>
      <c r="F57" s="51"/>
      <c r="G57" s="51"/>
      <c r="H57" s="14"/>
    </row>
    <row r="58" spans="1:9" s="6" customFormat="1" ht="27.6" customHeight="1" collapsed="1" x14ac:dyDescent="0.3">
      <c r="A58" s="99" t="s">
        <v>65</v>
      </c>
      <c r="B58" s="99"/>
      <c r="C58" s="99"/>
      <c r="D58" s="99"/>
      <c r="E58" s="99"/>
      <c r="F58" s="61">
        <f>SUM(F43:F56)</f>
        <v>0</v>
      </c>
      <c r="G58" s="61">
        <f>SUM(F58*1.2)</f>
        <v>0</v>
      </c>
      <c r="H58" s="16"/>
      <c r="I58" s="8"/>
    </row>
    <row r="59" spans="1:9" s="6" customFormat="1" ht="38.4" customHeight="1" x14ac:dyDescent="0.3">
      <c r="A59" s="98" t="s">
        <v>60</v>
      </c>
      <c r="B59" s="98"/>
      <c r="C59" s="98"/>
      <c r="D59" s="98"/>
      <c r="E59" s="98"/>
      <c r="F59" s="98"/>
      <c r="G59" s="98"/>
      <c r="H59" s="20"/>
      <c r="I59" s="20"/>
    </row>
    <row r="60" spans="1:9" s="6" customFormat="1" ht="15.6" customHeight="1" x14ac:dyDescent="0.3">
      <c r="A60" s="48"/>
      <c r="B60" s="53" t="s">
        <v>51</v>
      </c>
      <c r="C60" s="39"/>
      <c r="D60" s="48"/>
      <c r="E60" s="54"/>
      <c r="F60" s="51"/>
      <c r="G60" s="51"/>
      <c r="H60" s="14"/>
    </row>
    <row r="61" spans="1:9" s="6" customFormat="1" ht="15.6" customHeight="1" x14ac:dyDescent="0.3">
      <c r="A61" s="48"/>
      <c r="B61" s="49" t="s">
        <v>107</v>
      </c>
      <c r="C61" s="48">
        <v>201</v>
      </c>
      <c r="D61" s="48" t="s">
        <v>18</v>
      </c>
      <c r="E61" s="50">
        <v>0</v>
      </c>
      <c r="F61" s="51">
        <f>SUM(E61*C61)</f>
        <v>0</v>
      </c>
      <c r="G61" s="51">
        <f>SUM(F61*1.2)</f>
        <v>0</v>
      </c>
      <c r="H61" s="14"/>
    </row>
    <row r="62" spans="1:9" s="6" customFormat="1" ht="15.6" customHeight="1" outlineLevel="1" x14ac:dyDescent="0.3">
      <c r="A62" s="48"/>
      <c r="B62" s="52" t="s">
        <v>106</v>
      </c>
      <c r="C62" s="48"/>
      <c r="D62" s="48"/>
      <c r="E62" s="50"/>
      <c r="F62" s="51"/>
      <c r="G62" s="51"/>
      <c r="H62" s="14"/>
    </row>
    <row r="63" spans="1:9" s="6" customFormat="1" ht="15.6" customHeight="1" x14ac:dyDescent="0.3">
      <c r="A63" s="48"/>
      <c r="B63" s="49" t="s">
        <v>61</v>
      </c>
      <c r="C63" s="48">
        <v>603.6</v>
      </c>
      <c r="D63" s="48" t="s">
        <v>2</v>
      </c>
      <c r="E63" s="50">
        <v>0</v>
      </c>
      <c r="F63" s="51">
        <f>SUM(E63*C63)</f>
        <v>0</v>
      </c>
      <c r="G63" s="51">
        <f>SUM(F63*1.2)</f>
        <v>0</v>
      </c>
      <c r="H63" s="14"/>
    </row>
    <row r="64" spans="1:9" s="6" customFormat="1" ht="15.6" customHeight="1" outlineLevel="1" x14ac:dyDescent="0.3">
      <c r="A64" s="48"/>
      <c r="B64" s="52" t="s">
        <v>105</v>
      </c>
      <c r="C64" s="48"/>
      <c r="D64" s="48"/>
      <c r="E64" s="50"/>
      <c r="F64" s="51"/>
      <c r="G64" s="51"/>
      <c r="H64" s="14"/>
    </row>
    <row r="65" spans="1:10" s="6" customFormat="1" ht="27" customHeight="1" x14ac:dyDescent="0.3">
      <c r="A65" s="48"/>
      <c r="B65" s="49" t="s">
        <v>62</v>
      </c>
      <c r="C65" s="48">
        <f>SUM(C63)</f>
        <v>603.6</v>
      </c>
      <c r="D65" s="48" t="s">
        <v>2</v>
      </c>
      <c r="E65" s="50">
        <v>0</v>
      </c>
      <c r="F65" s="51">
        <f>SUM(E65*C65)</f>
        <v>0</v>
      </c>
      <c r="G65" s="51">
        <f>SUM(F65*1.2)</f>
        <v>0</v>
      </c>
      <c r="H65" s="14"/>
    </row>
    <row r="66" spans="1:10" s="6" customFormat="1" x14ac:dyDescent="0.3">
      <c r="A66" s="48"/>
      <c r="B66" s="49" t="s">
        <v>134</v>
      </c>
      <c r="C66" s="48">
        <v>98</v>
      </c>
      <c r="D66" s="48" t="s">
        <v>18</v>
      </c>
      <c r="E66" s="50">
        <v>0</v>
      </c>
      <c r="F66" s="51">
        <f>SUM(E66*C66)</f>
        <v>0</v>
      </c>
      <c r="G66" s="51">
        <f>SUM(F66*1.2)</f>
        <v>0</v>
      </c>
      <c r="H66" s="14"/>
    </row>
    <row r="67" spans="1:10" s="6" customFormat="1" ht="15.6" customHeight="1" outlineLevel="1" x14ac:dyDescent="0.3">
      <c r="A67" s="48"/>
      <c r="B67" s="52" t="s">
        <v>133</v>
      </c>
      <c r="C67" s="48"/>
      <c r="D67" s="48"/>
      <c r="E67" s="50"/>
      <c r="F67" s="51"/>
      <c r="G67" s="51"/>
      <c r="H67" s="14"/>
    </row>
    <row r="68" spans="1:10" s="6" customFormat="1" ht="15.6" customHeight="1" x14ac:dyDescent="0.3">
      <c r="A68" s="48"/>
      <c r="B68" s="49" t="s">
        <v>63</v>
      </c>
      <c r="C68" s="48">
        <v>603.6</v>
      </c>
      <c r="D68" s="48" t="s">
        <v>2</v>
      </c>
      <c r="E68" s="50">
        <v>0</v>
      </c>
      <c r="F68" s="51">
        <f>SUM(E68*C68)</f>
        <v>0</v>
      </c>
      <c r="G68" s="51">
        <f>SUM(F68*1.2)</f>
        <v>0</v>
      </c>
      <c r="H68" s="14"/>
    </row>
    <row r="69" spans="1:10" s="6" customFormat="1" ht="15.6" customHeight="1" outlineLevel="1" x14ac:dyDescent="0.3">
      <c r="A69" s="48"/>
      <c r="B69" s="52" t="s">
        <v>105</v>
      </c>
      <c r="C69" s="48"/>
      <c r="D69" s="48"/>
      <c r="E69" s="50"/>
      <c r="F69" s="51"/>
      <c r="G69" s="51"/>
      <c r="H69" s="14"/>
    </row>
    <row r="70" spans="1:10" s="6" customFormat="1" ht="15.6" customHeight="1" x14ac:dyDescent="0.3">
      <c r="A70" s="48"/>
      <c r="B70" s="49" t="s">
        <v>64</v>
      </c>
      <c r="C70" s="48">
        <f>SUM(C68)</f>
        <v>603.6</v>
      </c>
      <c r="D70" s="48" t="s">
        <v>2</v>
      </c>
      <c r="E70" s="50">
        <v>0</v>
      </c>
      <c r="F70" s="51">
        <f>SUM(E70*C70)</f>
        <v>0</v>
      </c>
      <c r="G70" s="51">
        <f>SUM(F70*1.2)</f>
        <v>0</v>
      </c>
      <c r="H70" s="14"/>
    </row>
    <row r="71" spans="1:10" s="6" customFormat="1" x14ac:dyDescent="0.3">
      <c r="A71" s="48"/>
      <c r="B71" s="49" t="s">
        <v>139</v>
      </c>
      <c r="C71" s="48">
        <v>32</v>
      </c>
      <c r="D71" s="48" t="s">
        <v>18</v>
      </c>
      <c r="E71" s="50">
        <v>0</v>
      </c>
      <c r="F71" s="51">
        <f>SUM(E71*C71)</f>
        <v>0</v>
      </c>
      <c r="G71" s="51">
        <f>SUM(F71*1.2)</f>
        <v>0</v>
      </c>
      <c r="H71" s="14"/>
    </row>
    <row r="72" spans="1:10" s="6" customFormat="1" ht="15.6" customHeight="1" outlineLevel="1" x14ac:dyDescent="0.3">
      <c r="A72" s="48"/>
      <c r="B72" s="52" t="s">
        <v>135</v>
      </c>
      <c r="C72" s="48"/>
      <c r="D72" s="48"/>
      <c r="E72" s="50"/>
      <c r="F72" s="51"/>
      <c r="G72" s="51"/>
      <c r="H72" s="14"/>
    </row>
    <row r="73" spans="1:10" s="6" customFormat="1" ht="15.6" customHeight="1" x14ac:dyDescent="0.3">
      <c r="A73" s="48"/>
      <c r="B73" s="49" t="s">
        <v>63</v>
      </c>
      <c r="C73" s="48">
        <v>603.6</v>
      </c>
      <c r="D73" s="48" t="s">
        <v>2</v>
      </c>
      <c r="E73" s="50">
        <v>0</v>
      </c>
      <c r="F73" s="51">
        <f>SUM(E73*C73)</f>
        <v>0</v>
      </c>
      <c r="G73" s="51">
        <f>SUM(F73*1.2)</f>
        <v>0</v>
      </c>
      <c r="H73" s="14"/>
    </row>
    <row r="74" spans="1:10" s="6" customFormat="1" ht="15.6" customHeight="1" outlineLevel="1" x14ac:dyDescent="0.3">
      <c r="A74" s="48"/>
      <c r="B74" s="52" t="s">
        <v>105</v>
      </c>
      <c r="C74" s="48"/>
      <c r="D74" s="48"/>
      <c r="E74" s="50"/>
      <c r="F74" s="51"/>
      <c r="G74" s="51"/>
      <c r="H74" s="14"/>
    </row>
    <row r="75" spans="1:10" s="6" customFormat="1" ht="15.6" customHeight="1" x14ac:dyDescent="0.3">
      <c r="A75" s="48"/>
      <c r="B75" s="49" t="s">
        <v>64</v>
      </c>
      <c r="C75" s="48">
        <f>SUM(C73)</f>
        <v>603.6</v>
      </c>
      <c r="D75" s="48" t="s">
        <v>2</v>
      </c>
      <c r="E75" s="50">
        <v>0</v>
      </c>
      <c r="F75" s="51">
        <f>SUM(E75*C75)</f>
        <v>0</v>
      </c>
      <c r="G75" s="51">
        <f>SUM(F75*1.2)</f>
        <v>0</v>
      </c>
      <c r="H75" s="14"/>
    </row>
    <row r="76" spans="1:10" s="5" customFormat="1" ht="30.6" customHeight="1" x14ac:dyDescent="0.3">
      <c r="A76" s="99" t="s">
        <v>66</v>
      </c>
      <c r="B76" s="99"/>
      <c r="C76" s="99"/>
      <c r="D76" s="99"/>
      <c r="E76" s="99"/>
      <c r="F76" s="61">
        <f>SUM(F61:F75)</f>
        <v>0</v>
      </c>
      <c r="G76" s="61">
        <f>SUM(F76*1.2)</f>
        <v>0</v>
      </c>
      <c r="H76" s="16"/>
      <c r="I76" s="8"/>
    </row>
    <row r="77" spans="1:10" s="6" customFormat="1" ht="30.6" customHeight="1" x14ac:dyDescent="0.3">
      <c r="A77" s="93"/>
      <c r="B77" s="93"/>
      <c r="C77" s="93"/>
      <c r="D77" s="93"/>
      <c r="E77" s="93"/>
      <c r="F77" s="61"/>
      <c r="G77" s="61"/>
      <c r="H77" s="16"/>
      <c r="I77" s="8"/>
    </row>
    <row r="78" spans="1:10" s="6" customFormat="1" ht="35.4" x14ac:dyDescent="0.3">
      <c r="A78" s="48"/>
      <c r="B78" s="49" t="s">
        <v>153</v>
      </c>
      <c r="C78" s="48">
        <v>603.6</v>
      </c>
      <c r="D78" s="48" t="s">
        <v>2</v>
      </c>
      <c r="E78" s="50">
        <v>0</v>
      </c>
      <c r="F78" s="51">
        <f>SUM(C78*E78)</f>
        <v>0</v>
      </c>
      <c r="G78" s="51">
        <f>SUM(F78*1.2)</f>
        <v>0</v>
      </c>
      <c r="H78" s="19"/>
      <c r="I78" s="7"/>
      <c r="J78" s="7"/>
    </row>
    <row r="79" spans="1:10" s="6" customFormat="1" ht="15.6" customHeight="1" x14ac:dyDescent="0.3">
      <c r="A79" s="48"/>
      <c r="B79" s="49" t="s">
        <v>147</v>
      </c>
      <c r="C79" s="48">
        <v>150</v>
      </c>
      <c r="D79" s="48" t="s">
        <v>24</v>
      </c>
      <c r="E79" s="50">
        <v>0</v>
      </c>
      <c r="F79" s="51">
        <f>SUM(C79*E79)</f>
        <v>0</v>
      </c>
      <c r="G79" s="51">
        <f>SUM(F79*1.2)</f>
        <v>0</v>
      </c>
      <c r="H79" s="19"/>
      <c r="I79" s="7"/>
    </row>
    <row r="80" spans="1:10" s="6" customFormat="1" ht="15.6" customHeight="1" x14ac:dyDescent="0.3">
      <c r="A80" s="48"/>
      <c r="B80" s="49" t="s">
        <v>45</v>
      </c>
      <c r="C80" s="48">
        <v>500</v>
      </c>
      <c r="D80" s="48" t="s">
        <v>7</v>
      </c>
      <c r="E80" s="50">
        <v>0</v>
      </c>
      <c r="F80" s="51">
        <f>SUM(C80*E80)</f>
        <v>0</v>
      </c>
      <c r="G80" s="51">
        <f>SUM(F80*1.2)</f>
        <v>0</v>
      </c>
      <c r="H80" s="14"/>
      <c r="J80" s="7"/>
    </row>
    <row r="81" spans="1:10" s="6" customFormat="1" ht="37.200000000000003" customHeight="1" x14ac:dyDescent="0.3">
      <c r="A81" s="48"/>
      <c r="B81" s="49" t="s">
        <v>154</v>
      </c>
      <c r="C81" s="48">
        <v>289</v>
      </c>
      <c r="D81" s="48" t="s">
        <v>7</v>
      </c>
      <c r="E81" s="50">
        <v>0</v>
      </c>
      <c r="F81" s="51">
        <f>SUM(C81*E81)</f>
        <v>0</v>
      </c>
      <c r="G81" s="51">
        <f>SUM(F81*1.2)</f>
        <v>0</v>
      </c>
      <c r="H81" s="19"/>
      <c r="I81" s="7"/>
    </row>
    <row r="82" spans="1:10" s="6" customFormat="1" ht="14.4" customHeight="1" outlineLevel="1" x14ac:dyDescent="0.3">
      <c r="A82" s="48"/>
      <c r="B82" s="86" t="s">
        <v>88</v>
      </c>
      <c r="C82" s="48"/>
      <c r="D82" s="48"/>
      <c r="E82" s="50"/>
      <c r="F82" s="51"/>
      <c r="G82" s="51"/>
      <c r="H82" s="19"/>
      <c r="I82" s="7"/>
    </row>
    <row r="83" spans="1:10" s="6" customFormat="1" ht="14.4" customHeight="1" outlineLevel="1" x14ac:dyDescent="0.3">
      <c r="A83" s="48"/>
      <c r="B83" s="86" t="s">
        <v>148</v>
      </c>
      <c r="C83" s="48"/>
      <c r="D83" s="48"/>
      <c r="E83" s="50"/>
      <c r="F83" s="51"/>
      <c r="G83" s="51"/>
      <c r="H83" s="19"/>
      <c r="I83" s="7"/>
    </row>
    <row r="84" spans="1:10" s="6" customFormat="1" ht="14.4" customHeight="1" outlineLevel="1" x14ac:dyDescent="0.3">
      <c r="A84" s="48"/>
      <c r="B84" s="86" t="s">
        <v>136</v>
      </c>
      <c r="C84" s="48"/>
      <c r="D84" s="48"/>
      <c r="E84" s="50"/>
      <c r="F84" s="51"/>
      <c r="G84" s="51"/>
      <c r="H84" s="19"/>
      <c r="I84" s="7"/>
    </row>
    <row r="85" spans="1:10" s="6" customFormat="1" ht="15.6" customHeight="1" x14ac:dyDescent="0.3">
      <c r="A85" s="48"/>
      <c r="B85" s="49" t="s">
        <v>143</v>
      </c>
      <c r="C85" s="48">
        <v>11</v>
      </c>
      <c r="D85" s="48" t="s">
        <v>25</v>
      </c>
      <c r="E85" s="50">
        <v>0</v>
      </c>
      <c r="F85" s="51">
        <f>SUM(C85*E85)</f>
        <v>0</v>
      </c>
      <c r="G85" s="51">
        <f>SUM(F85*1.2)</f>
        <v>0</v>
      </c>
      <c r="H85" s="14"/>
    </row>
    <row r="86" spans="1:10" s="6" customFormat="1" ht="15.6" customHeight="1" outlineLevel="1" x14ac:dyDescent="0.3">
      <c r="A86" s="48"/>
      <c r="B86" s="52" t="s">
        <v>149</v>
      </c>
      <c r="C86" s="48"/>
      <c r="D86" s="48"/>
      <c r="E86" s="50"/>
      <c r="F86" s="51"/>
      <c r="G86" s="51"/>
      <c r="H86" s="14"/>
    </row>
    <row r="87" spans="1:10" s="6" customFormat="1" ht="15.6" customHeight="1" x14ac:dyDescent="0.3">
      <c r="A87" s="48"/>
      <c r="B87" s="49" t="s">
        <v>150</v>
      </c>
      <c r="C87" s="48">
        <v>603.6</v>
      </c>
      <c r="D87" s="48" t="s">
        <v>2</v>
      </c>
      <c r="E87" s="50">
        <v>0</v>
      </c>
      <c r="F87" s="51">
        <f>SUM(C87*E87)</f>
        <v>0</v>
      </c>
      <c r="G87" s="51">
        <f>SUM(F87*1.2)</f>
        <v>0</v>
      </c>
      <c r="H87" s="14"/>
    </row>
    <row r="88" spans="1:10" s="6" customFormat="1" ht="30" customHeight="1" x14ac:dyDescent="0.3">
      <c r="A88" s="95" t="s">
        <v>31</v>
      </c>
      <c r="B88" s="95"/>
      <c r="C88" s="95"/>
      <c r="D88" s="95"/>
      <c r="E88" s="95"/>
      <c r="F88" s="61">
        <f>SUM(F78:F87)</f>
        <v>0</v>
      </c>
      <c r="G88" s="61">
        <f>SUM(F88*1.2)</f>
        <v>0</v>
      </c>
      <c r="H88" s="18"/>
      <c r="I88" s="8"/>
      <c r="J88" s="7"/>
    </row>
    <row r="89" spans="1:10" s="5" customFormat="1" ht="39" customHeight="1" x14ac:dyDescent="0.3">
      <c r="A89" s="98" t="s">
        <v>54</v>
      </c>
      <c r="B89" s="98"/>
      <c r="C89" s="98"/>
      <c r="D89" s="98"/>
      <c r="E89" s="98"/>
      <c r="F89" s="98"/>
      <c r="G89" s="98"/>
      <c r="H89" s="17"/>
    </row>
    <row r="90" spans="1:10" s="5" customFormat="1" x14ac:dyDescent="0.3">
      <c r="A90" s="48"/>
      <c r="B90" s="49" t="s">
        <v>26</v>
      </c>
      <c r="C90" s="48">
        <v>1</v>
      </c>
      <c r="D90" s="48" t="s">
        <v>10</v>
      </c>
      <c r="E90" s="54">
        <v>0</v>
      </c>
      <c r="F90" s="51">
        <f t="shared" ref="F90:F95" si="2">SUM(C90*E90)</f>
        <v>0</v>
      </c>
      <c r="G90" s="51">
        <f t="shared" ref="G90:G96" si="3">SUM(F90*1.2)</f>
        <v>0</v>
      </c>
      <c r="H90" s="19"/>
      <c r="I90" s="7"/>
    </row>
    <row r="91" spans="1:10" s="6" customFormat="1" x14ac:dyDescent="0.3">
      <c r="A91" s="48"/>
      <c r="B91" s="49" t="s">
        <v>92</v>
      </c>
      <c r="C91" s="48">
        <v>1</v>
      </c>
      <c r="D91" s="48" t="s">
        <v>10</v>
      </c>
      <c r="E91" s="54">
        <v>0</v>
      </c>
      <c r="F91" s="51">
        <f t="shared" si="2"/>
        <v>0</v>
      </c>
      <c r="G91" s="51">
        <f t="shared" si="3"/>
        <v>0</v>
      </c>
      <c r="H91" s="19"/>
      <c r="I91" s="7"/>
    </row>
    <row r="92" spans="1:10" s="14" customFormat="1" x14ac:dyDescent="0.3">
      <c r="A92" s="48"/>
      <c r="B92" s="57" t="s">
        <v>151</v>
      </c>
      <c r="C92" s="48">
        <v>1</v>
      </c>
      <c r="D92" s="48" t="s">
        <v>10</v>
      </c>
      <c r="E92" s="54">
        <v>0</v>
      </c>
      <c r="F92" s="59">
        <f>SUM(C92*E92)</f>
        <v>0</v>
      </c>
      <c r="G92" s="59">
        <f t="shared" ref="G92" si="4">SUM(F92*1.2)</f>
        <v>0</v>
      </c>
      <c r="H92" s="17"/>
    </row>
    <row r="93" spans="1:10" s="6" customFormat="1" x14ac:dyDescent="0.3">
      <c r="A93" s="48"/>
      <c r="B93" s="49" t="s">
        <v>92</v>
      </c>
      <c r="C93" s="48">
        <v>1</v>
      </c>
      <c r="D93" s="48" t="s">
        <v>10</v>
      </c>
      <c r="E93" s="54">
        <v>0</v>
      </c>
      <c r="F93" s="51">
        <f t="shared" ref="F93" si="5">SUM(C93*E93)</f>
        <v>0</v>
      </c>
      <c r="G93" s="51">
        <f t="shared" ref="G93" si="6">SUM(F93*1.2)</f>
        <v>0</v>
      </c>
      <c r="H93" s="19"/>
      <c r="I93" s="7"/>
    </row>
    <row r="94" spans="1:10" s="6" customFormat="1" ht="27" customHeight="1" x14ac:dyDescent="0.3">
      <c r="A94" s="48"/>
      <c r="B94" s="49" t="s">
        <v>114</v>
      </c>
      <c r="C94" s="48">
        <v>2</v>
      </c>
      <c r="D94" s="48" t="s">
        <v>8</v>
      </c>
      <c r="E94" s="54">
        <v>0</v>
      </c>
      <c r="F94" s="51">
        <f t="shared" si="2"/>
        <v>0</v>
      </c>
      <c r="G94" s="51">
        <f t="shared" si="3"/>
        <v>0</v>
      </c>
      <c r="H94" s="17"/>
      <c r="I94" s="5"/>
    </row>
    <row r="95" spans="1:10" s="5" customFormat="1" ht="15.6" customHeight="1" x14ac:dyDescent="0.3">
      <c r="A95" s="48"/>
      <c r="B95" s="49" t="s">
        <v>91</v>
      </c>
      <c r="C95" s="48">
        <v>2</v>
      </c>
      <c r="D95" s="48" t="s">
        <v>8</v>
      </c>
      <c r="E95" s="54">
        <v>0</v>
      </c>
      <c r="F95" s="51">
        <f t="shared" si="2"/>
        <v>0</v>
      </c>
      <c r="G95" s="51">
        <f t="shared" si="3"/>
        <v>0</v>
      </c>
      <c r="H95" s="17"/>
      <c r="I95" s="6"/>
      <c r="J95" s="9"/>
    </row>
    <row r="96" spans="1:10" s="6" customFormat="1" ht="26.4" customHeight="1" x14ac:dyDescent="0.3">
      <c r="A96" s="95" t="s">
        <v>32</v>
      </c>
      <c r="B96" s="95"/>
      <c r="C96" s="95"/>
      <c r="D96" s="95"/>
      <c r="E96" s="95"/>
      <c r="F96" s="62">
        <f>SUM(F90:F95)</f>
        <v>0</v>
      </c>
      <c r="G96" s="62">
        <f t="shared" si="3"/>
        <v>0</v>
      </c>
      <c r="H96" s="18"/>
      <c r="I96" s="8"/>
    </row>
    <row r="97" spans="1:10" s="6" customFormat="1" ht="35.4" customHeight="1" x14ac:dyDescent="0.3">
      <c r="A97" s="98" t="s">
        <v>56</v>
      </c>
      <c r="B97" s="98"/>
      <c r="C97" s="98"/>
      <c r="D97" s="98"/>
      <c r="E97" s="98"/>
      <c r="F97" s="98"/>
      <c r="G97" s="98"/>
      <c r="H97" s="17"/>
    </row>
    <row r="98" spans="1:10" s="6" customFormat="1" ht="27" customHeight="1" x14ac:dyDescent="0.3">
      <c r="A98" s="48"/>
      <c r="B98" s="57" t="s">
        <v>108</v>
      </c>
      <c r="C98" s="56">
        <v>116.6</v>
      </c>
      <c r="D98" s="63" t="s">
        <v>2</v>
      </c>
      <c r="E98" s="51">
        <v>0</v>
      </c>
      <c r="F98" s="51">
        <f>SUM(C98*E98)</f>
        <v>0</v>
      </c>
      <c r="G98" s="51">
        <f>SUM(F98*1.2)</f>
        <v>0</v>
      </c>
      <c r="H98" s="17"/>
    </row>
    <row r="99" spans="1:10" s="6" customFormat="1" ht="15.6" customHeight="1" outlineLevel="1" x14ac:dyDescent="0.3">
      <c r="A99" s="48"/>
      <c r="B99" s="85" t="s">
        <v>90</v>
      </c>
      <c r="C99" s="56"/>
      <c r="D99" s="63"/>
      <c r="E99" s="51"/>
      <c r="F99" s="51"/>
      <c r="G99" s="51"/>
      <c r="H99" s="17"/>
    </row>
    <row r="100" spans="1:10" s="6" customFormat="1" ht="26.25" customHeight="1" x14ac:dyDescent="0.3">
      <c r="A100" s="48"/>
      <c r="B100" s="57" t="s">
        <v>19</v>
      </c>
      <c r="C100" s="56">
        <v>110.67</v>
      </c>
      <c r="D100" s="63" t="s">
        <v>7</v>
      </c>
      <c r="E100" s="51">
        <v>0</v>
      </c>
      <c r="F100" s="51">
        <f>SUM(C100*E100)</f>
        <v>0</v>
      </c>
      <c r="G100" s="51">
        <f>SUM(F100*1.2)</f>
        <v>0</v>
      </c>
      <c r="H100" s="17"/>
    </row>
    <row r="101" spans="1:10" s="6" customFormat="1" ht="15.6" customHeight="1" outlineLevel="1" x14ac:dyDescent="0.3">
      <c r="A101" s="48"/>
      <c r="B101" s="85" t="s">
        <v>90</v>
      </c>
      <c r="C101" s="56"/>
      <c r="D101" s="63"/>
      <c r="E101" s="51"/>
      <c r="F101" s="51"/>
      <c r="G101" s="51"/>
      <c r="H101" s="17"/>
    </row>
    <row r="102" spans="1:10" s="6" customFormat="1" ht="26.4" customHeight="1" x14ac:dyDescent="0.3">
      <c r="A102" s="48"/>
      <c r="B102" s="57" t="s">
        <v>46</v>
      </c>
      <c r="C102" s="56">
        <v>60</v>
      </c>
      <c r="D102" s="63" t="s">
        <v>8</v>
      </c>
      <c r="E102" s="51">
        <v>0</v>
      </c>
      <c r="F102" s="51">
        <f t="shared" ref="F102:F107" si="7">SUM(C102*E102)</f>
        <v>0</v>
      </c>
      <c r="G102" s="51">
        <f t="shared" ref="G102:G107" si="8">SUM(F102*1.2)</f>
        <v>0</v>
      </c>
      <c r="H102" s="17"/>
    </row>
    <row r="103" spans="1:10" s="6" customFormat="1" ht="15.6" customHeight="1" x14ac:dyDescent="0.3">
      <c r="A103" s="48"/>
      <c r="B103" s="57" t="s">
        <v>124</v>
      </c>
      <c r="C103" s="56">
        <v>34</v>
      </c>
      <c r="D103" s="63" t="s">
        <v>8</v>
      </c>
      <c r="E103" s="54">
        <v>0</v>
      </c>
      <c r="F103" s="51">
        <f t="shared" si="7"/>
        <v>0</v>
      </c>
      <c r="G103" s="51">
        <f t="shared" si="8"/>
        <v>0</v>
      </c>
      <c r="H103" s="17"/>
    </row>
    <row r="104" spans="1:10" s="6" customFormat="1" ht="15.6" customHeight="1" x14ac:dyDescent="0.3">
      <c r="A104" s="48"/>
      <c r="B104" s="57" t="s">
        <v>138</v>
      </c>
      <c r="C104" s="56">
        <v>26</v>
      </c>
      <c r="D104" s="63" t="s">
        <v>8</v>
      </c>
      <c r="E104" s="54">
        <v>0</v>
      </c>
      <c r="F104" s="51">
        <f t="shared" si="7"/>
        <v>0</v>
      </c>
      <c r="G104" s="51">
        <f t="shared" si="8"/>
        <v>0</v>
      </c>
      <c r="H104" s="17"/>
    </row>
    <row r="105" spans="1:10" s="6" customFormat="1" ht="24" x14ac:dyDescent="0.3">
      <c r="A105" s="48"/>
      <c r="B105" s="57" t="s">
        <v>125</v>
      </c>
      <c r="C105" s="56">
        <v>93.9</v>
      </c>
      <c r="D105" s="63" t="s">
        <v>29</v>
      </c>
      <c r="E105" s="51">
        <v>0</v>
      </c>
      <c r="F105" s="51">
        <f t="shared" si="7"/>
        <v>0</v>
      </c>
      <c r="G105" s="51">
        <f t="shared" si="8"/>
        <v>0</v>
      </c>
      <c r="H105" s="17"/>
    </row>
    <row r="106" spans="1:10" s="6" customFormat="1" ht="15.6" customHeight="1" x14ac:dyDescent="0.3">
      <c r="A106" s="48"/>
      <c r="B106" s="57" t="s">
        <v>28</v>
      </c>
      <c r="C106" s="56">
        <v>60</v>
      </c>
      <c r="D106" s="63" t="s">
        <v>8</v>
      </c>
      <c r="E106" s="51">
        <v>0</v>
      </c>
      <c r="F106" s="51">
        <f t="shared" si="7"/>
        <v>0</v>
      </c>
      <c r="G106" s="51">
        <f t="shared" si="8"/>
        <v>0</v>
      </c>
      <c r="H106" s="17"/>
    </row>
    <row r="107" spans="1:10" s="6" customFormat="1" ht="39" customHeight="1" x14ac:dyDescent="0.3">
      <c r="A107" s="48"/>
      <c r="B107" s="57" t="s">
        <v>140</v>
      </c>
      <c r="C107" s="48">
        <v>193.05</v>
      </c>
      <c r="D107" s="48" t="s">
        <v>7</v>
      </c>
      <c r="E107" s="51">
        <v>0</v>
      </c>
      <c r="F107" s="51">
        <f t="shared" si="7"/>
        <v>0</v>
      </c>
      <c r="G107" s="51">
        <f t="shared" si="8"/>
        <v>0</v>
      </c>
      <c r="H107" s="17"/>
    </row>
    <row r="108" spans="1:10" s="6" customFormat="1" ht="15.6" customHeight="1" outlineLevel="1" x14ac:dyDescent="0.3">
      <c r="A108" s="48"/>
      <c r="B108" s="85" t="s">
        <v>96</v>
      </c>
      <c r="C108" s="48"/>
      <c r="D108" s="48"/>
      <c r="E108" s="51"/>
      <c r="F108" s="51"/>
      <c r="G108" s="51"/>
      <c r="H108" s="17"/>
    </row>
    <row r="109" spans="1:10" s="6" customFormat="1" x14ac:dyDescent="0.3">
      <c r="A109" s="48"/>
      <c r="B109" s="57" t="s">
        <v>142</v>
      </c>
      <c r="C109" s="63">
        <v>336.6</v>
      </c>
      <c r="D109" s="63" t="s">
        <v>2</v>
      </c>
      <c r="E109" s="54">
        <v>0</v>
      </c>
      <c r="F109" s="51">
        <f>SUM(C109*E109)</f>
        <v>0</v>
      </c>
      <c r="G109" s="51">
        <f>SUM(F109*1.2)</f>
        <v>0</v>
      </c>
      <c r="H109" s="17"/>
    </row>
    <row r="110" spans="1:10" s="6" customFormat="1" ht="15.6" customHeight="1" outlineLevel="1" x14ac:dyDescent="0.3">
      <c r="A110" s="48"/>
      <c r="B110" s="85" t="s">
        <v>141</v>
      </c>
      <c r="C110" s="63"/>
      <c r="D110" s="63"/>
      <c r="E110" s="54"/>
      <c r="F110" s="51"/>
      <c r="G110" s="51"/>
      <c r="H110" s="17"/>
    </row>
    <row r="111" spans="1:10" s="6" customFormat="1" ht="15.6" customHeight="1" x14ac:dyDescent="0.3">
      <c r="A111" s="48"/>
      <c r="B111" s="57" t="s">
        <v>11</v>
      </c>
      <c r="C111" s="63">
        <v>1</v>
      </c>
      <c r="D111" s="63" t="s">
        <v>14</v>
      </c>
      <c r="E111" s="54">
        <v>0</v>
      </c>
      <c r="F111" s="51">
        <f>SUM(C111*E111)</f>
        <v>0</v>
      </c>
      <c r="G111" s="51">
        <f>SUM(F111*1.2)</f>
        <v>0</v>
      </c>
      <c r="H111" s="17"/>
    </row>
    <row r="112" spans="1:10" s="6" customFormat="1" ht="15.6" customHeight="1" x14ac:dyDescent="0.3">
      <c r="A112" s="48"/>
      <c r="B112" s="64" t="s">
        <v>27</v>
      </c>
      <c r="C112" s="65">
        <v>1</v>
      </c>
      <c r="D112" s="65" t="s">
        <v>14</v>
      </c>
      <c r="E112" s="54">
        <v>0</v>
      </c>
      <c r="F112" s="51">
        <f>SUM(C112*E112)</f>
        <v>0</v>
      </c>
      <c r="G112" s="51">
        <f>SUM(F112*1.2)</f>
        <v>0</v>
      </c>
      <c r="H112" s="17"/>
      <c r="J112" s="9"/>
    </row>
    <row r="113" spans="1:9" s="6" customFormat="1" ht="28.95" customHeight="1" x14ac:dyDescent="0.3">
      <c r="A113" s="95" t="s">
        <v>33</v>
      </c>
      <c r="B113" s="95"/>
      <c r="C113" s="95"/>
      <c r="D113" s="95"/>
      <c r="E113" s="95"/>
      <c r="F113" s="62">
        <f>SUM(F98:F112)</f>
        <v>0</v>
      </c>
      <c r="G113" s="62">
        <f>SUM(F113*1.2)</f>
        <v>0</v>
      </c>
      <c r="H113" s="18"/>
      <c r="I113" s="11"/>
    </row>
    <row r="114" spans="1:9" s="6" customFormat="1" ht="37.950000000000003" customHeight="1" x14ac:dyDescent="0.3">
      <c r="A114" s="96" t="s">
        <v>53</v>
      </c>
      <c r="B114" s="96"/>
      <c r="C114" s="60"/>
      <c r="D114" s="48"/>
      <c r="E114" s="54"/>
      <c r="F114" s="51"/>
      <c r="G114" s="51"/>
      <c r="H114" s="14"/>
    </row>
    <row r="115" spans="1:9" s="5" customFormat="1" ht="15.6" customHeight="1" x14ac:dyDescent="0.3">
      <c r="A115" s="48"/>
      <c r="B115" s="49" t="s">
        <v>44</v>
      </c>
      <c r="C115" s="48">
        <v>1</v>
      </c>
      <c r="D115" s="48" t="s">
        <v>38</v>
      </c>
      <c r="E115" s="50">
        <v>0</v>
      </c>
      <c r="F115" s="51">
        <f t="shared" ref="F115" si="9">SUM(C115*E115)</f>
        <v>0</v>
      </c>
      <c r="G115" s="51">
        <f t="shared" ref="G115" si="10">SUM(F115*1.2)</f>
        <v>0</v>
      </c>
      <c r="H115" s="17"/>
      <c r="I115" s="6"/>
    </row>
    <row r="116" spans="1:9" s="6" customFormat="1" ht="28.95" customHeight="1" x14ac:dyDescent="0.3">
      <c r="A116" s="95" t="s">
        <v>89</v>
      </c>
      <c r="B116" s="95"/>
      <c r="C116" s="95"/>
      <c r="D116" s="95"/>
      <c r="E116" s="95"/>
      <c r="F116" s="62">
        <f>SUM(F115)</f>
        <v>0</v>
      </c>
      <c r="G116" s="62">
        <f>SUM(F116*1.2)</f>
        <v>0</v>
      </c>
      <c r="H116" s="18"/>
      <c r="I116" s="11"/>
    </row>
    <row r="117" spans="1:9" ht="49.2" customHeight="1" x14ac:dyDescent="0.3">
      <c r="A117" s="94" t="s">
        <v>76</v>
      </c>
      <c r="B117" s="94"/>
      <c r="C117" s="94"/>
      <c r="D117" s="94"/>
      <c r="E117" s="94"/>
      <c r="F117" s="68">
        <f>SUM(F8+F25+F40+F58+F76+F88+F96+F113+F116)</f>
        <v>0</v>
      </c>
      <c r="G117" s="69">
        <f>SUM(F117*1.2)</f>
        <v>0</v>
      </c>
      <c r="H117" s="14"/>
      <c r="I117" s="12"/>
    </row>
    <row r="118" spans="1:9" ht="31.95" customHeight="1" x14ac:dyDescent="0.3">
      <c r="A118" s="70"/>
      <c r="B118" s="71"/>
      <c r="C118" s="72"/>
      <c r="D118" s="72"/>
      <c r="E118" s="73"/>
      <c r="F118" s="74"/>
      <c r="G118" s="74"/>
      <c r="H118" s="14"/>
    </row>
    <row r="119" spans="1:9" x14ac:dyDescent="0.3">
      <c r="A119" s="70"/>
      <c r="B119" s="75"/>
      <c r="C119" s="72"/>
      <c r="D119" s="72"/>
      <c r="E119" s="73"/>
      <c r="F119" s="74"/>
      <c r="G119" s="74"/>
      <c r="H119" s="14"/>
    </row>
    <row r="120" spans="1:9" x14ac:dyDescent="0.3">
      <c r="A120" s="70"/>
      <c r="B120" s="75"/>
      <c r="C120" s="72"/>
      <c r="D120" s="72"/>
      <c r="E120" s="73"/>
      <c r="F120" s="74"/>
      <c r="G120" s="74"/>
      <c r="H120" s="14"/>
    </row>
    <row r="121" spans="1:9" x14ac:dyDescent="0.3">
      <c r="A121" s="70"/>
      <c r="B121" s="71"/>
      <c r="C121" s="72"/>
      <c r="D121" s="72"/>
      <c r="E121" s="73"/>
      <c r="F121" s="74"/>
      <c r="G121" s="74"/>
      <c r="H121" s="14"/>
    </row>
    <row r="122" spans="1:9" x14ac:dyDescent="0.3">
      <c r="A122" s="70"/>
      <c r="B122" s="76"/>
      <c r="C122" s="72"/>
      <c r="D122" s="72"/>
      <c r="E122" s="73"/>
      <c r="F122" s="74"/>
      <c r="G122" s="74"/>
      <c r="H122" s="14"/>
    </row>
    <row r="123" spans="1:9" x14ac:dyDescent="0.3">
      <c r="A123" s="77"/>
      <c r="B123" s="78"/>
      <c r="C123" s="79"/>
      <c r="D123" s="79"/>
      <c r="E123" s="80"/>
      <c r="F123" s="81"/>
      <c r="G123" s="81"/>
      <c r="H123" s="14"/>
    </row>
    <row r="124" spans="1:9" x14ac:dyDescent="0.3">
      <c r="A124" s="39"/>
      <c r="B124" s="41"/>
      <c r="C124" s="82"/>
      <c r="D124" s="82"/>
      <c r="E124" s="83"/>
      <c r="F124" s="84"/>
      <c r="G124" s="84"/>
    </row>
  </sheetData>
  <mergeCells count="17">
    <mergeCell ref="A8:E8"/>
    <mergeCell ref="A9:G9"/>
    <mergeCell ref="A76:E76"/>
    <mergeCell ref="A97:G97"/>
    <mergeCell ref="A89:G89"/>
    <mergeCell ref="A26:G26"/>
    <mergeCell ref="A41:G41"/>
    <mergeCell ref="A59:G59"/>
    <mergeCell ref="A58:E58"/>
    <mergeCell ref="A40:E40"/>
    <mergeCell ref="A25:E25"/>
    <mergeCell ref="A88:E88"/>
    <mergeCell ref="A117:E117"/>
    <mergeCell ref="A113:E113"/>
    <mergeCell ref="A96:E96"/>
    <mergeCell ref="A114:B114"/>
    <mergeCell ref="A116:E116"/>
  </mergeCells>
  <conditionalFormatting sqref="E115:E116 E61:E70 E47:E52 E54:E57 E28:E32 E10:E21 E1:F4 G3:G4 M4 I2 E34:E39 E23:E24 E113 E6:E7 I4:J5">
    <cfRule type="cellIs" dxfId="9" priority="215" stopIfTrue="1" operator="greaterThan">
      <formula>0</formula>
    </cfRule>
  </conditionalFormatting>
  <conditionalFormatting sqref="E8">
    <cfRule type="cellIs" dxfId="8" priority="10" stopIfTrue="1" operator="greaterThan">
      <formula>0</formula>
    </cfRule>
  </conditionalFormatting>
  <conditionalFormatting sqref="E71:E75">
    <cfRule type="cellIs" dxfId="7" priority="8" stopIfTrue="1" operator="greaterThan">
      <formula>0</formula>
    </cfRule>
  </conditionalFormatting>
  <conditionalFormatting sqref="E22">
    <cfRule type="cellIs" dxfId="6" priority="5" stopIfTrue="1" operator="greaterThan">
      <formula>0</formula>
    </cfRule>
  </conditionalFormatting>
  <conditionalFormatting sqref="E104:E112">
    <cfRule type="cellIs" dxfId="5" priority="4" stopIfTrue="1" operator="greaterThan">
      <formula>0</formula>
    </cfRule>
  </conditionalFormatting>
  <conditionalFormatting sqref="E98:E102">
    <cfRule type="cellIs" dxfId="4" priority="3" stopIfTrue="1" operator="greaterThan">
      <formula>0</formula>
    </cfRule>
  </conditionalFormatting>
  <conditionalFormatting sqref="E103">
    <cfRule type="cellIs" dxfId="3" priority="2" stopIfTrue="1" operator="greaterThan">
      <formula>0</formula>
    </cfRule>
  </conditionalFormatting>
  <conditionalFormatting sqref="E88">
    <cfRule type="cellIs" dxfId="2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8" workbookViewId="0">
      <selection activeCell="A31" sqref="A31:E31"/>
    </sheetView>
  </sheetViews>
  <sheetFormatPr defaultRowHeight="14.4" outlineLevelRow="1" x14ac:dyDescent="0.3"/>
  <cols>
    <col min="1" max="1" width="6.5546875" customWidth="1"/>
    <col min="2" max="2" width="53.33203125" customWidth="1"/>
    <col min="4" max="4" width="8" customWidth="1"/>
    <col min="5" max="5" width="9.5546875" customWidth="1"/>
    <col min="6" max="6" width="11.44140625" customWidth="1"/>
    <col min="7" max="7" width="11.33203125" customWidth="1"/>
  </cols>
  <sheetData>
    <row r="1" spans="1:13" s="6" customFormat="1" ht="29.4" customHeight="1" x14ac:dyDescent="0.3">
      <c r="A1" s="39"/>
      <c r="B1" s="21" t="s">
        <v>49</v>
      </c>
      <c r="C1" s="39"/>
      <c r="D1" s="21"/>
      <c r="E1" s="21"/>
      <c r="F1" s="21"/>
      <c r="G1" s="21"/>
      <c r="H1" s="21"/>
      <c r="I1" s="22"/>
      <c r="J1" s="23"/>
      <c r="K1" s="23"/>
      <c r="L1" s="24"/>
    </row>
    <row r="2" spans="1:13" s="6" customFormat="1" ht="15.6" customHeight="1" x14ac:dyDescent="0.3">
      <c r="A2" s="25" t="s">
        <v>47</v>
      </c>
      <c r="B2" s="21" t="s">
        <v>127</v>
      </c>
      <c r="C2" s="39"/>
      <c r="D2" s="21"/>
      <c r="E2" s="21"/>
      <c r="F2" s="21"/>
      <c r="G2" s="21"/>
      <c r="H2" s="21"/>
      <c r="I2" s="27"/>
      <c r="J2" s="27"/>
      <c r="K2" s="27"/>
      <c r="L2" s="24"/>
    </row>
    <row r="3" spans="1:13" s="6" customFormat="1" ht="15.6" x14ac:dyDescent="0.3">
      <c r="A3" s="25" t="s">
        <v>15</v>
      </c>
      <c r="B3" s="21" t="s">
        <v>70</v>
      </c>
      <c r="C3" s="39"/>
      <c r="D3" s="21"/>
      <c r="E3" s="21"/>
      <c r="F3" s="21"/>
      <c r="G3" s="21"/>
      <c r="H3" s="21"/>
      <c r="I3" s="28"/>
      <c r="J3" s="28"/>
      <c r="K3" s="28"/>
      <c r="L3" s="24"/>
    </row>
    <row r="4" spans="1:13" s="6" customFormat="1" ht="15.6" x14ac:dyDescent="0.3">
      <c r="A4" s="25" t="s">
        <v>16</v>
      </c>
      <c r="B4" s="26" t="s">
        <v>146</v>
      </c>
      <c r="C4" s="39"/>
      <c r="D4" s="21"/>
      <c r="E4" s="21"/>
      <c r="F4" s="21"/>
      <c r="G4" s="21"/>
      <c r="H4" s="21"/>
      <c r="I4" s="29"/>
      <c r="J4" s="30"/>
      <c r="K4" s="29"/>
      <c r="L4" s="24"/>
      <c r="M4" s="31"/>
    </row>
    <row r="5" spans="1:13" s="6" customFormat="1" x14ac:dyDescent="0.3">
      <c r="A5" s="39"/>
      <c r="B5" s="40" t="s">
        <v>128</v>
      </c>
      <c r="C5" s="40" t="s">
        <v>126</v>
      </c>
      <c r="D5" s="41"/>
      <c r="E5" s="40"/>
      <c r="F5" s="40"/>
      <c r="G5" s="39"/>
      <c r="H5" s="32"/>
      <c r="I5" s="29"/>
      <c r="J5" s="33"/>
      <c r="K5" s="29"/>
      <c r="L5" s="24"/>
      <c r="M5" s="34"/>
    </row>
    <row r="6" spans="1:13" s="6" customFormat="1" x14ac:dyDescent="0.3">
      <c r="A6" s="39" t="s">
        <v>129</v>
      </c>
      <c r="B6" s="42"/>
      <c r="C6" s="40" t="s">
        <v>130</v>
      </c>
      <c r="D6" s="41"/>
      <c r="E6" s="40"/>
      <c r="F6" s="40"/>
      <c r="G6" s="39"/>
      <c r="H6" s="32"/>
      <c r="I6" s="28"/>
      <c r="J6" s="35"/>
      <c r="K6" s="28"/>
      <c r="L6" s="24"/>
      <c r="M6" s="28"/>
    </row>
    <row r="7" spans="1:13" s="6" customFormat="1" x14ac:dyDescent="0.3">
      <c r="A7" s="39"/>
      <c r="B7" s="42"/>
      <c r="C7" s="43"/>
      <c r="D7" s="43"/>
      <c r="E7" s="43"/>
      <c r="F7" s="43"/>
      <c r="G7" s="39"/>
      <c r="H7" s="36"/>
      <c r="I7" s="28"/>
      <c r="J7" s="35"/>
      <c r="K7" s="29"/>
      <c r="L7" s="24"/>
      <c r="M7" s="37"/>
    </row>
    <row r="8" spans="1:13" s="6" customFormat="1" x14ac:dyDescent="0.3">
      <c r="A8" s="39"/>
      <c r="B8" s="42"/>
      <c r="C8" s="44"/>
      <c r="D8" s="44"/>
      <c r="E8" s="44"/>
      <c r="F8" s="44"/>
      <c r="G8" s="39"/>
      <c r="H8" s="38"/>
      <c r="I8" s="28"/>
      <c r="J8" s="35"/>
      <c r="K8" s="28"/>
      <c r="L8" s="24"/>
    </row>
    <row r="9" spans="1:13" s="6" customFormat="1" x14ac:dyDescent="0.3">
      <c r="A9" s="39"/>
      <c r="B9" s="42" t="s">
        <v>131</v>
      </c>
      <c r="C9" s="40" t="s">
        <v>48</v>
      </c>
      <c r="D9" s="40"/>
      <c r="E9" s="40"/>
      <c r="F9" s="40"/>
      <c r="G9" s="39"/>
      <c r="H9" s="32"/>
      <c r="I9" s="28"/>
      <c r="J9" s="35"/>
      <c r="K9" s="29"/>
      <c r="L9" s="24"/>
    </row>
    <row r="10" spans="1:13" s="6" customFormat="1" x14ac:dyDescent="0.3">
      <c r="A10" s="39"/>
      <c r="B10" s="39"/>
      <c r="C10" s="42"/>
      <c r="D10" s="42"/>
      <c r="E10" s="42"/>
      <c r="F10" s="42"/>
      <c r="G10" s="42"/>
      <c r="H10" s="28"/>
      <c r="I10" s="29"/>
      <c r="J10" s="33"/>
      <c r="K10" s="29"/>
      <c r="L10" s="24"/>
    </row>
    <row r="11" spans="1:13" s="6" customFormat="1" ht="36.6" x14ac:dyDescent="0.3">
      <c r="A11" s="45" t="s">
        <v>0</v>
      </c>
      <c r="B11" s="45"/>
      <c r="C11" s="45" t="s">
        <v>1</v>
      </c>
      <c r="D11" s="45" t="s">
        <v>3</v>
      </c>
      <c r="E11" s="46" t="s">
        <v>4</v>
      </c>
      <c r="F11" s="47" t="s">
        <v>5</v>
      </c>
      <c r="G11" s="47" t="s">
        <v>6</v>
      </c>
      <c r="H11" s="14"/>
    </row>
    <row r="12" spans="1:13" s="10" customFormat="1" ht="15.6" hidden="1" customHeight="1" outlineLevel="1" x14ac:dyDescent="0.3">
      <c r="A12" s="56"/>
      <c r="B12" s="85" t="s">
        <v>75</v>
      </c>
      <c r="C12" s="56"/>
      <c r="D12" s="58"/>
      <c r="E12" s="50"/>
      <c r="F12" s="59"/>
      <c r="G12" s="59"/>
      <c r="H12" s="15"/>
    </row>
    <row r="13" spans="1:13" s="6" customFormat="1" ht="42" customHeight="1" collapsed="1" x14ac:dyDescent="0.3">
      <c r="A13" s="98" t="s">
        <v>55</v>
      </c>
      <c r="B13" s="98"/>
      <c r="C13" s="98"/>
      <c r="D13" s="98"/>
      <c r="E13" s="98"/>
      <c r="F13" s="98"/>
      <c r="G13" s="98"/>
      <c r="H13" s="17"/>
    </row>
    <row r="14" spans="1:13" s="6" customFormat="1" ht="15.6" customHeight="1" x14ac:dyDescent="0.3">
      <c r="A14" s="48"/>
      <c r="B14" s="66" t="s">
        <v>39</v>
      </c>
      <c r="C14" s="63">
        <v>1</v>
      </c>
      <c r="D14" s="63" t="s">
        <v>8</v>
      </c>
      <c r="E14" s="54">
        <v>0</v>
      </c>
      <c r="F14" s="51">
        <f>SUM(C14*E14)</f>
        <v>0</v>
      </c>
      <c r="G14" s="51">
        <f>SUM(F14*1.2)</f>
        <v>0</v>
      </c>
      <c r="H14" s="17"/>
    </row>
    <row r="15" spans="1:13" s="6" customFormat="1" ht="15.6" customHeight="1" x14ac:dyDescent="0.3">
      <c r="A15" s="48"/>
      <c r="B15" s="57" t="s">
        <v>35</v>
      </c>
      <c r="C15" s="63">
        <v>1</v>
      </c>
      <c r="D15" s="63" t="s">
        <v>8</v>
      </c>
      <c r="E15" s="54"/>
      <c r="F15" s="51"/>
      <c r="G15" s="51"/>
      <c r="H15" s="17"/>
    </row>
    <row r="16" spans="1:13" s="6" customFormat="1" ht="15.6" customHeight="1" x14ac:dyDescent="0.3">
      <c r="A16" s="48"/>
      <c r="B16" s="57" t="s">
        <v>69</v>
      </c>
      <c r="C16" s="63">
        <v>1</v>
      </c>
      <c r="D16" s="63" t="s">
        <v>8</v>
      </c>
      <c r="E16" s="54"/>
      <c r="F16" s="51"/>
      <c r="G16" s="51"/>
      <c r="H16" s="17"/>
    </row>
    <row r="17" spans="1:10" s="6" customFormat="1" ht="15.6" customHeight="1" x14ac:dyDescent="0.3">
      <c r="A17" s="48"/>
      <c r="B17" s="57" t="s">
        <v>71</v>
      </c>
      <c r="C17" s="63">
        <v>1</v>
      </c>
      <c r="D17" s="63" t="s">
        <v>8</v>
      </c>
      <c r="E17" s="54"/>
      <c r="F17" s="51"/>
      <c r="G17" s="51"/>
      <c r="H17" s="17"/>
    </row>
    <row r="18" spans="1:10" s="6" customFormat="1" ht="15.6" customHeight="1" x14ac:dyDescent="0.3">
      <c r="A18" s="48"/>
      <c r="B18" s="57" t="s">
        <v>72</v>
      </c>
      <c r="C18" s="63">
        <v>2</v>
      </c>
      <c r="D18" s="63" t="s">
        <v>8</v>
      </c>
      <c r="E18" s="54"/>
      <c r="F18" s="51"/>
      <c r="G18" s="51"/>
      <c r="H18" s="17"/>
    </row>
    <row r="19" spans="1:10" s="6" customFormat="1" ht="15.6" customHeight="1" x14ac:dyDescent="0.3">
      <c r="A19" s="48"/>
      <c r="B19" s="57" t="s">
        <v>74</v>
      </c>
      <c r="C19" s="63">
        <v>1</v>
      </c>
      <c r="D19" s="63" t="s">
        <v>8</v>
      </c>
      <c r="E19" s="54"/>
      <c r="F19" s="51"/>
      <c r="G19" s="51"/>
      <c r="H19" s="17"/>
    </row>
    <row r="20" spans="1:10" s="6" customFormat="1" ht="15.6" customHeight="1" x14ac:dyDescent="0.3">
      <c r="A20" s="48"/>
      <c r="B20" s="57" t="s">
        <v>73</v>
      </c>
      <c r="C20" s="63">
        <v>2</v>
      </c>
      <c r="D20" s="63" t="s">
        <v>8</v>
      </c>
      <c r="E20" s="54"/>
      <c r="F20" s="51"/>
      <c r="G20" s="51"/>
      <c r="H20" s="17"/>
    </row>
    <row r="21" spans="1:10" s="6" customFormat="1" ht="15.6" customHeight="1" x14ac:dyDescent="0.3">
      <c r="A21" s="48"/>
      <c r="B21" s="57" t="s">
        <v>77</v>
      </c>
      <c r="C21" s="63">
        <v>1</v>
      </c>
      <c r="D21" s="63" t="s">
        <v>8</v>
      </c>
      <c r="E21" s="54"/>
      <c r="F21" s="51"/>
      <c r="G21" s="51"/>
      <c r="H21" s="17"/>
    </row>
    <row r="22" spans="1:10" s="6" customFormat="1" ht="15.6" customHeight="1" x14ac:dyDescent="0.3">
      <c r="A22" s="48"/>
      <c r="B22" s="57" t="s">
        <v>78</v>
      </c>
      <c r="C22" s="63">
        <v>1</v>
      </c>
      <c r="D22" s="63" t="s">
        <v>8</v>
      </c>
      <c r="E22" s="54"/>
      <c r="F22" s="51"/>
      <c r="G22" s="51"/>
      <c r="H22" s="17"/>
    </row>
    <row r="23" spans="1:10" s="6" customFormat="1" ht="15.6" customHeight="1" x14ac:dyDescent="0.3">
      <c r="A23" s="48"/>
      <c r="B23" s="57" t="s">
        <v>116</v>
      </c>
      <c r="C23" s="63">
        <v>1</v>
      </c>
      <c r="D23" s="63" t="s">
        <v>8</v>
      </c>
      <c r="E23" s="54"/>
      <c r="F23" s="51"/>
      <c r="G23" s="51"/>
      <c r="H23" s="17"/>
    </row>
    <row r="24" spans="1:10" s="6" customFormat="1" ht="15.6" customHeight="1" x14ac:dyDescent="0.3">
      <c r="A24" s="48"/>
      <c r="B24" s="66" t="s">
        <v>40</v>
      </c>
      <c r="C24" s="63"/>
      <c r="D24" s="63"/>
      <c r="E24" s="54"/>
      <c r="F24" s="51"/>
      <c r="G24" s="51"/>
      <c r="H24" s="17"/>
    </row>
    <row r="25" spans="1:10" s="6" customFormat="1" ht="15.6" customHeight="1" x14ac:dyDescent="0.3">
      <c r="A25" s="48"/>
      <c r="B25" s="57" t="s">
        <v>117</v>
      </c>
      <c r="C25" s="63">
        <v>4</v>
      </c>
      <c r="D25" s="63" t="s">
        <v>8</v>
      </c>
      <c r="E25" s="54">
        <v>0</v>
      </c>
      <c r="F25" s="51">
        <f t="shared" ref="F25:F30" si="0">SUM(C25*E25)</f>
        <v>0</v>
      </c>
      <c r="G25" s="51">
        <f>SUM(F25*1.2)</f>
        <v>0</v>
      </c>
      <c r="H25" s="17"/>
    </row>
    <row r="26" spans="1:10" s="6" customFormat="1" ht="15.6" customHeight="1" x14ac:dyDescent="0.3">
      <c r="A26" s="48"/>
      <c r="B26" s="57" t="s">
        <v>118</v>
      </c>
      <c r="C26" s="63">
        <v>4</v>
      </c>
      <c r="D26" s="63" t="s">
        <v>8</v>
      </c>
      <c r="E26" s="54">
        <v>0</v>
      </c>
      <c r="F26" s="51">
        <f t="shared" si="0"/>
        <v>0</v>
      </c>
      <c r="G26" s="51">
        <f>SUM(F26*1.2)</f>
        <v>0</v>
      </c>
      <c r="H26" s="17"/>
    </row>
    <row r="27" spans="1:10" s="6" customFormat="1" ht="15.6" customHeight="1" x14ac:dyDescent="0.3">
      <c r="A27" s="48"/>
      <c r="B27" s="57" t="s">
        <v>119</v>
      </c>
      <c r="C27" s="63">
        <v>4</v>
      </c>
      <c r="D27" s="63" t="s">
        <v>8</v>
      </c>
      <c r="E27" s="54">
        <v>0</v>
      </c>
      <c r="F27" s="51">
        <f t="shared" si="0"/>
        <v>0</v>
      </c>
      <c r="G27" s="51">
        <f>SUM(F27*1.2)</f>
        <v>0</v>
      </c>
      <c r="H27" s="17"/>
    </row>
    <row r="28" spans="1:10" s="6" customFormat="1" ht="15.6" customHeight="1" x14ac:dyDescent="0.3">
      <c r="A28" s="48"/>
      <c r="B28" s="57" t="s">
        <v>36</v>
      </c>
      <c r="C28" s="63">
        <v>1</v>
      </c>
      <c r="D28" s="63" t="s">
        <v>8</v>
      </c>
      <c r="E28" s="67">
        <v>0</v>
      </c>
      <c r="F28" s="51">
        <f t="shared" si="0"/>
        <v>0</v>
      </c>
      <c r="G28" s="51">
        <f t="shared" ref="G28:G32" si="1">SUM(F28*1.2)</f>
        <v>0</v>
      </c>
      <c r="H28" s="17"/>
    </row>
    <row r="29" spans="1:10" s="6" customFormat="1" ht="15.6" customHeight="1" x14ac:dyDescent="0.3">
      <c r="A29" s="48"/>
      <c r="B29" s="57" t="s">
        <v>37</v>
      </c>
      <c r="C29" s="63">
        <v>1</v>
      </c>
      <c r="D29" s="63" t="s">
        <v>8</v>
      </c>
      <c r="E29" s="67">
        <v>0</v>
      </c>
      <c r="F29" s="51">
        <f t="shared" si="0"/>
        <v>0</v>
      </c>
      <c r="G29" s="51">
        <f t="shared" si="1"/>
        <v>0</v>
      </c>
      <c r="H29" s="17"/>
    </row>
    <row r="30" spans="1:10" s="6" customFormat="1" ht="15.6" customHeight="1" x14ac:dyDescent="0.3">
      <c r="A30" s="48"/>
      <c r="B30" s="57" t="s">
        <v>79</v>
      </c>
      <c r="C30" s="60">
        <v>1</v>
      </c>
      <c r="D30" s="63" t="s">
        <v>38</v>
      </c>
      <c r="E30" s="67">
        <v>0</v>
      </c>
      <c r="F30" s="51">
        <f t="shared" si="0"/>
        <v>0</v>
      </c>
      <c r="G30" s="51">
        <f t="shared" si="1"/>
        <v>0</v>
      </c>
      <c r="H30" s="17"/>
      <c r="J30" s="9"/>
    </row>
    <row r="31" spans="1:10" ht="30" customHeight="1" x14ac:dyDescent="0.3">
      <c r="A31" s="95" t="s">
        <v>34</v>
      </c>
      <c r="B31" s="95"/>
      <c r="C31" s="95"/>
      <c r="D31" s="95"/>
      <c r="E31" s="95"/>
      <c r="F31" s="62">
        <f>SUM(F14:F30)</f>
        <v>0</v>
      </c>
      <c r="G31" s="62">
        <f t="shared" si="1"/>
        <v>0</v>
      </c>
      <c r="H31" s="18"/>
      <c r="I31" s="11"/>
    </row>
    <row r="32" spans="1:10" s="6" customFormat="1" ht="49.2" customHeight="1" x14ac:dyDescent="0.3">
      <c r="A32" s="94" t="s">
        <v>76</v>
      </c>
      <c r="B32" s="94"/>
      <c r="C32" s="94"/>
      <c r="D32" s="94"/>
      <c r="E32" s="94"/>
      <c r="F32" s="68">
        <f>SUM(F31)</f>
        <v>0</v>
      </c>
      <c r="G32" s="69">
        <f t="shared" si="1"/>
        <v>0</v>
      </c>
      <c r="H32" s="14"/>
      <c r="I32" s="12"/>
    </row>
  </sheetData>
  <mergeCells count="3">
    <mergeCell ref="A13:G13"/>
    <mergeCell ref="A31:E31"/>
    <mergeCell ref="A32:E32"/>
  </mergeCells>
  <conditionalFormatting sqref="M4:M7 I2 I4:J10 E11:E31">
    <cfRule type="cellIs" dxfId="1" priority="7" stopIfTrue="1" operator="greaterThan">
      <formula>0</formula>
    </cfRule>
  </conditionalFormatting>
  <conditionalFormatting sqref="E1:F9 C7:C8 G3:G4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vv 01</vt:lpstr>
      <vt:lpstr>vv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2018-07-12T16:57:38Z</dcterms:modified>
</cp:coreProperties>
</file>